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738" activeTab="1"/>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 sheetId="8" r:id="rId6"/>
  </sheets>
  <definedNames>
    <definedName name="Excel_BuiltIn_Print_Area" localSheetId="2">БДД!$A$2:$L$133</definedName>
    <definedName name="Excel_BuiltIn_Print_Area" localSheetId="3">Наркотики!$A$2:$M$85</definedName>
    <definedName name="Excel_BuiltIn_Print_Area" localSheetId="5">'Экстремизм '!$A$2:$L$210</definedName>
    <definedName name="_xlnm.Print_Area" localSheetId="3">Наркотики!$A$1:$M$85</definedName>
    <definedName name="_xlnm.Print_Area" localSheetId="1">Правонарушения!$A$1:$L$72</definedName>
    <definedName name="_xlnm.Print_Area" localSheetId="0">РЕС.ОБЕСПЕЧЕНИЕ!$B$1:$K$51</definedName>
    <definedName name="_xlnm.Print_Area" localSheetId="5">'Экстремизм '!$A$1:$L$211</definedName>
  </definedNames>
  <calcPr calcId="124519"/>
</workbook>
</file>

<file path=xl/calcChain.xml><?xml version="1.0" encoding="utf-8"?>
<calcChain xmlns="http://schemas.openxmlformats.org/spreadsheetml/2006/main">
  <c r="J16" i="1"/>
  <c r="I16"/>
  <c r="I15"/>
  <c r="J15"/>
  <c r="D16"/>
  <c r="D15"/>
  <c r="D14"/>
  <c r="D13"/>
  <c r="I51"/>
  <c r="D51"/>
  <c r="I50"/>
  <c r="D50"/>
  <c r="I48"/>
  <c r="D48"/>
  <c r="I44"/>
  <c r="D44"/>
  <c r="I43"/>
  <c r="D43"/>
  <c r="I37"/>
  <c r="D37"/>
  <c r="I36"/>
  <c r="D36"/>
  <c r="J23"/>
  <c r="I23"/>
  <c r="D23"/>
  <c r="J22"/>
  <c r="I22"/>
  <c r="D22"/>
  <c r="J72" i="2"/>
  <c r="I72"/>
  <c r="D72"/>
  <c r="J71"/>
  <c r="I71"/>
  <c r="D71"/>
  <c r="I129" i="3"/>
  <c r="D129"/>
  <c r="I85" i="4"/>
  <c r="D85"/>
  <c r="I84"/>
  <c r="D84"/>
  <c r="I60" i="5"/>
  <c r="D60"/>
  <c r="I59"/>
  <c r="D59"/>
  <c r="D207" i="8"/>
  <c r="D204"/>
  <c r="D205"/>
  <c r="I206"/>
  <c r="D206"/>
  <c r="I81"/>
  <c r="I90"/>
  <c r="I92"/>
  <c r="I102"/>
  <c r="I104"/>
  <c r="D104"/>
  <c r="D102"/>
  <c r="D90"/>
  <c r="D92"/>
  <c r="D81"/>
  <c r="I82"/>
  <c r="D82"/>
  <c r="I79"/>
  <c r="D79"/>
  <c r="I26" i="3"/>
  <c r="D26"/>
  <c r="I20"/>
  <c r="D20"/>
  <c r="I203" i="8"/>
  <c r="D203"/>
  <c r="I47" i="1" l="1"/>
  <c r="D47"/>
  <c r="I68" i="2"/>
  <c r="D63" i="8"/>
  <c r="D60"/>
  <c r="I65"/>
  <c r="D49" i="1" l="1"/>
  <c r="D188" i="8"/>
  <c r="D185"/>
  <c r="D183"/>
  <c r="D182"/>
  <c r="D181"/>
  <c r="D180"/>
  <c r="D179"/>
  <c r="D177"/>
  <c r="D176"/>
  <c r="D175"/>
  <c r="D173"/>
  <c r="D171"/>
  <c r="D170"/>
  <c r="D169"/>
  <c r="D168"/>
  <c r="D166"/>
  <c r="D165"/>
  <c r="I162"/>
  <c r="D162" s="1"/>
  <c r="D160"/>
  <c r="D154"/>
  <c r="I151"/>
  <c r="D151" s="1"/>
  <c r="D150"/>
  <c r="I149"/>
  <c r="D149" s="1"/>
  <c r="J147"/>
  <c r="H147"/>
  <c r="E147"/>
  <c r="D146"/>
  <c r="D144"/>
  <c r="D143"/>
  <c r="D142"/>
  <c r="D141"/>
  <c r="D140"/>
  <c r="I139"/>
  <c r="D139" s="1"/>
  <c r="D138"/>
  <c r="I137"/>
  <c r="D137" s="1"/>
  <c r="D136"/>
  <c r="D134"/>
  <c r="I201"/>
  <c r="I204"/>
  <c r="I205"/>
  <c r="I49" i="1" s="1"/>
  <c r="I129" i="8"/>
  <c r="D129" s="1"/>
  <c r="D128"/>
  <c r="I127"/>
  <c r="D127" s="1"/>
  <c r="I126"/>
  <c r="D126" s="1"/>
  <c r="I125"/>
  <c r="D125" s="1"/>
  <c r="I124"/>
  <c r="D124" s="1"/>
  <c r="J123"/>
  <c r="H123"/>
  <c r="E123"/>
  <c r="I115"/>
  <c r="D114"/>
  <c r="I113"/>
  <c r="I112"/>
  <c r="I110"/>
  <c r="I109"/>
  <c r="D112" l="1"/>
  <c r="I61"/>
  <c r="D110"/>
  <c r="I59"/>
  <c r="D113"/>
  <c r="I62"/>
  <c r="D115"/>
  <c r="I64"/>
  <c r="D64" s="1"/>
  <c r="D201"/>
  <c r="D45" i="1" s="1"/>
  <c r="I45"/>
  <c r="D109" i="8"/>
  <c r="D147"/>
  <c r="I123"/>
  <c r="D123"/>
  <c r="I161"/>
  <c r="D161" s="1"/>
  <c r="I135"/>
  <c r="D135" s="1"/>
  <c r="I147"/>
  <c r="D65"/>
  <c r="J62"/>
  <c r="H62"/>
  <c r="D62"/>
  <c r="J61"/>
  <c r="H61"/>
  <c r="E61"/>
  <c r="J60"/>
  <c r="H60"/>
  <c r="E60"/>
  <c r="J59"/>
  <c r="D59"/>
  <c r="H59"/>
  <c r="E59"/>
  <c r="J51"/>
  <c r="I51"/>
  <c r="H51"/>
  <c r="E51"/>
  <c r="D51"/>
  <c r="D43"/>
  <c r="D202" s="1"/>
  <c r="D46" i="1" s="1"/>
  <c r="D42" i="8"/>
  <c r="D109" i="3"/>
  <c r="I207" i="8" l="1"/>
  <c r="I202"/>
  <c r="I46" i="1" s="1"/>
  <c r="E58" i="8"/>
  <c r="J58"/>
  <c r="H58"/>
  <c r="H83" i="4"/>
  <c r="I83"/>
  <c r="D83"/>
  <c r="I127" i="3"/>
  <c r="I28" i="1" s="1"/>
  <c r="D127" i="3"/>
  <c r="H126"/>
  <c r="F126"/>
  <c r="F129" s="1"/>
  <c r="D126"/>
  <c r="D27" i="1" s="1"/>
  <c r="I70" i="2"/>
  <c r="I69"/>
  <c r="D70"/>
  <c r="D69"/>
  <c r="D58" i="5"/>
  <c r="D42" i="1" s="1"/>
  <c r="D57" i="5"/>
  <c r="I57" s="1"/>
  <c r="D82" i="4"/>
  <c r="I82" s="1"/>
  <c r="D124" i="3"/>
  <c r="D26" i="1" s="1"/>
  <c r="I58" i="5" l="1"/>
  <c r="D34" i="1"/>
  <c r="I27"/>
  <c r="I124" i="3"/>
  <c r="J69" i="2"/>
  <c r="J70"/>
  <c r="I26" i="1" l="1"/>
  <c r="D21"/>
  <c r="I42"/>
  <c r="I21"/>
  <c r="I20"/>
  <c r="I67" i="2"/>
  <c r="D32" i="5"/>
  <c r="D33"/>
  <c r="D56" s="1"/>
  <c r="D38"/>
  <c r="D39"/>
  <c r="I54"/>
  <c r="D54" s="1"/>
  <c r="I55"/>
  <c r="D55" s="1"/>
  <c r="I56"/>
  <c r="I40" i="1" s="1"/>
  <c r="D19" i="3"/>
  <c r="I19"/>
  <c r="D25"/>
  <c r="I25"/>
  <c r="D32"/>
  <c r="I32"/>
  <c r="D41"/>
  <c r="I41"/>
  <c r="D49"/>
  <c r="I49"/>
  <c r="D65"/>
  <c r="D73"/>
  <c r="D81"/>
  <c r="D106"/>
  <c r="D28" i="1"/>
  <c r="H122" i="3"/>
  <c r="H129" s="1"/>
  <c r="I122"/>
  <c r="D123"/>
  <c r="D26" i="4"/>
  <c r="D79" s="1"/>
  <c r="D31" i="1" s="1"/>
  <c r="D28" i="4"/>
  <c r="D42"/>
  <c r="D43"/>
  <c r="D49"/>
  <c r="D67"/>
  <c r="D68"/>
  <c r="D81" s="1"/>
  <c r="D33" i="1" s="1"/>
  <c r="I79" i="4"/>
  <c r="I31" i="1" s="1"/>
  <c r="I80" i="4"/>
  <c r="D80" s="1"/>
  <c r="I81"/>
  <c r="D21" i="2"/>
  <c r="D68" s="1"/>
  <c r="D28"/>
  <c r="J66"/>
  <c r="D67"/>
  <c r="J67"/>
  <c r="J18" i="1" s="1"/>
  <c r="J11" s="1"/>
  <c r="I19"/>
  <c r="J68" i="2"/>
  <c r="J19" i="1" s="1"/>
  <c r="J12" s="1"/>
  <c r="H10"/>
  <c r="H17"/>
  <c r="H18"/>
  <c r="H11" s="1"/>
  <c r="I18"/>
  <c r="H19"/>
  <c r="H27"/>
  <c r="F27" s="1"/>
  <c r="D41"/>
  <c r="I41"/>
  <c r="I39" l="1"/>
  <c r="D39" s="1"/>
  <c r="D25"/>
  <c r="I25"/>
  <c r="I38"/>
  <c r="D38" s="1"/>
  <c r="D10"/>
  <c r="M10"/>
  <c r="D18"/>
  <c r="I34"/>
  <c r="I13" s="1"/>
  <c r="M13" s="1"/>
  <c r="I35"/>
  <c r="I14" s="1"/>
  <c r="D40"/>
  <c r="D35"/>
  <c r="H16"/>
  <c r="I33"/>
  <c r="I12" s="1"/>
  <c r="I24"/>
  <c r="H24"/>
  <c r="H30" s="1"/>
  <c r="D122" i="3"/>
  <c r="F10" i="1"/>
  <c r="F16" s="1"/>
  <c r="I32"/>
  <c r="D32" s="1"/>
  <c r="D20"/>
  <c r="J17"/>
  <c r="D11" l="1"/>
  <c r="I11"/>
  <c r="I30"/>
  <c r="D19"/>
  <c r="D12" s="1"/>
  <c r="M14"/>
  <c r="F24"/>
  <c r="F30" s="1"/>
  <c r="D24"/>
  <c r="D30" s="1"/>
  <c r="M12" l="1"/>
  <c r="M11"/>
  <c r="I58" i="8" l="1"/>
  <c r="D61"/>
  <c r="D58" s="1"/>
</calcChain>
</file>

<file path=xl/sharedStrings.xml><?xml version="1.0" encoding="utf-8"?>
<sst xmlns="http://schemas.openxmlformats.org/spreadsheetml/2006/main" count="2175" uniqueCount="363">
  <si>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</si>
  <si>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</si>
  <si>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</si>
  <si>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</si>
  <si>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</si>
  <si>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</si>
  <si>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</si>
  <si>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</si>
  <si>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</si>
  <si>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</si>
  <si>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t>
  </si>
  <si>
    <t>Итого по программе:</t>
  </si>
  <si>
    <t>Итого по подпрограмме:</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</si>
  <si>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</si>
  <si>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</si>
  <si>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</si>
  <si>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</si>
  <si>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</si>
  <si>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</si>
  <si>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</si>
  <si>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</si>
  <si>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</si>
  <si>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</si>
  <si>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</si>
  <si>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</si>
  <si>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</si>
  <si>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</si>
  <si>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</si>
  <si>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МКУ «УАЗ»</t>
  </si>
  <si>
    <t>4.</t>
  </si>
  <si>
    <t>Ежегодное проведение межведомственной комплексной профилактической операции "Подросток"</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</si>
  <si>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</si>
  <si>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</si>
  <si>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</si>
  <si>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</si>
  <si>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</si>
  <si>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</si>
  <si>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 xml:space="preserve">                             ФСПН                        По согласованию: УФСИН,  КДНиЗП</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</si>
  <si>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</si>
  <si>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</si>
  <si>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</si>
  <si>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</si>
  <si>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</si>
  <si>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</si>
  <si>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</si>
  <si>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</si>
  <si>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</si>
  <si>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</si>
  <si>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</si>
  <si>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</si>
  <si>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</si>
  <si>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</si>
  <si>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</si>
  <si>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</si>
  <si>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</si>
  <si>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</si>
  <si>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</si>
  <si>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</si>
  <si>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</si>
  <si>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</si>
  <si>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</si>
  <si>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</si>
  <si>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</si>
  <si>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</si>
  <si>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</si>
  <si>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</si>
  <si>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</si>
  <si>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</si>
  <si>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</si>
  <si>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</si>
  <si>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</si>
  <si>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</si>
  <si>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</si>
  <si>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</si>
  <si>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</si>
  <si>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</si>
  <si>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</si>
  <si>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</si>
  <si>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</si>
  <si>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</si>
  <si>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</si>
  <si>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</si>
  <si>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</si>
  <si>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</si>
  <si>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</si>
  <si>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</si>
  <si>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</si>
  <si>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</si>
  <si>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</si>
  <si>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</si>
  <si>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</si>
  <si>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</si>
  <si>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</si>
  <si>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</si>
  <si>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</si>
  <si>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</si>
  <si>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</si>
  <si>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</si>
  <si>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</si>
  <si>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</si>
  <si>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</si>
  <si>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</si>
  <si>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</si>
  <si>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</si>
  <si>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</si>
  <si>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</si>
  <si>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</si>
  <si>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</si>
  <si>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</si>
  <si>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</si>
  <si>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</si>
  <si>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</si>
  <si>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</si>
  <si>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</si>
  <si>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</si>
  <si>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</si>
  <si>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</si>
  <si>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</si>
  <si>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</si>
  <si>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</si>
  <si>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</si>
  <si>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</si>
  <si>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</si>
  <si>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</si>
  <si>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</si>
  <si>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</si>
  <si>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</si>
  <si>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</si>
  <si>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</si>
  <si>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</si>
  <si>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</si>
  <si>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</si>
  <si>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</si>
  <si>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</si>
  <si>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</si>
  <si>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</si>
  <si>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МКУ «Комитет по культуре и спорту» (КкиС)</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</si>
  <si>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</si>
  <si>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</si>
  <si>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</si>
  <si>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</si>
  <si>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</si>
  <si>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</si>
  <si>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</si>
  <si>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</si>
  <si>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</si>
  <si>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</si>
  <si>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</si>
  <si>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</si>
  <si>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</si>
  <si>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</si>
  <si>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</si>
  <si>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</si>
  <si>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</si>
  <si>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</si>
  <si>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</si>
  <si>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</si>
  <si>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</si>
  <si>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</si>
  <si>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</si>
  <si>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</si>
  <si>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</si>
  <si>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</si>
  <si>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</si>
  <si>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</si>
  <si>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</si>
  <si>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</si>
  <si>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Уменьшения социальной напряженности в семьях и обществе.  Оздоровление обстановки в  общественных местах.</t>
  </si>
  <si>
    <t>Цель: предупреждение (профилактика) терроризма и экстремизма.</t>
  </si>
  <si>
    <t xml:space="preserve">На плановой основе ежегодное проведение комплексных проверок состояния антитеррористической защищенности объектов, представляющих повышенную технологическую и экологическую опасность, определение дополнительных мер по устранению выявленных недостатков. </t>
  </si>
  <si>
    <t>Совершенствование уровня противодиверсионной и антитеррористической защищенности критически важных и потенциально опасных объектов</t>
  </si>
  <si>
    <t>Разработка планов мероприятий по предотвращению  террористических актов в организациях социальной направленности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</si>
  <si>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</si>
  <si>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</si>
  <si>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</si>
  <si>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</si>
  <si>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</si>
  <si>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</si>
  <si>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</si>
  <si>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</si>
  <si>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</si>
  <si>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</si>
  <si>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</si>
  <si>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</si>
  <si>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</si>
  <si>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</si>
  <si>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</si>
  <si>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</si>
  <si>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</si>
  <si>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</si>
  <si>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</si>
  <si>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МКУ "УГОЧС",                                организации  города</t>
  </si>
  <si>
    <t>Оценка состояния антитеррористичесой защищенности объектов с массовым пребыванием людей</t>
  </si>
  <si>
    <t>Проведение комплексных обследований объектов промышленности, а также объектов с массовым пребыванием людей</t>
  </si>
  <si>
    <t>Выявление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</si>
  <si>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</si>
  <si>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</si>
  <si>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</si>
  <si>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</si>
  <si>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</si>
  <si>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</si>
  <si>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</si>
  <si>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</si>
  <si>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</si>
  <si>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</si>
  <si>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</si>
  <si>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</si>
  <si>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</si>
  <si>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</si>
  <si>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</si>
  <si>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</si>
  <si>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</si>
  <si>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</si>
  <si>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</si>
  <si>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</si>
  <si>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</si>
  <si>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</si>
  <si>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</si>
  <si>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</si>
  <si>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</si>
  <si>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</si>
  <si>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</si>
  <si>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</si>
  <si>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</si>
  <si>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</si>
  <si>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</si>
  <si>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</si>
  <si>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</si>
  <si>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</si>
  <si>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</si>
  <si>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</si>
  <si>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</si>
  <si>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Недопущение фактов незаконной миграции</t>
  </si>
  <si>
    <t>Мероприятия, направленные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реализации прав национальных меньшинств, обеспечение социальной и культурной адаптации мигрантов, профилактику межнациональных (межэтнических) конфликтов.. Мониторинг состояния межэтнических отношений на территории  города</t>
  </si>
  <si>
    <t>Недопущения межнациональных и межконфессиональных конфликтов</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</si>
  <si>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</si>
  <si>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 МКУ "ККиС",                                         - управление образования</t>
  </si>
  <si>
    <t>Создание условий для укрепления межконфессионального  диалога в обществе</t>
  </si>
  <si>
    <t>Оказание поддержки общественным организациям</t>
  </si>
  <si>
    <t xml:space="preserve">  - заместитель главы администрации по социальной политике и организационным вопросам,                                            - ККиС</t>
  </si>
  <si>
    <t xml:space="preserve">Издание буклетов, листовок, плакатов, брошюр </t>
  </si>
  <si>
    <t>Мониторинг рынка труда и потребностей в рабочей силе</t>
  </si>
  <si>
    <t>Обеспеченность рынка труда рабочей силой</t>
  </si>
  <si>
    <t>Проведение дней национальных культур в общеобразовательных организациях города</t>
  </si>
  <si>
    <t>- управление образования,                        - МКУ "ККиС",                                        -образовательные организации</t>
  </si>
  <si>
    <t>МКУ "КкиС" (МБУ ДО «ДШИ»)</t>
  </si>
  <si>
    <t>МКУ "КкиС" (МБОУ ДОД «ДЮСШ»)</t>
  </si>
  <si>
    <t>МКУ "ККиС" (МБУК КЦ «Досуг»)</t>
  </si>
  <si>
    <t>МКУ "КкиС" (МБУК «ЦДМ»)</t>
  </si>
  <si>
    <t>МКУ "ККиС" (МБУК «ПкиО»)</t>
  </si>
  <si>
    <t>МКУ "КкиС" (МБУК «МСДЦ»)</t>
  </si>
  <si>
    <t>Обепечение антитерроористической защищенности учреждений культуры и образования</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</si>
  <si>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</si>
  <si>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</si>
  <si>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</si>
  <si>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</si>
  <si>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</si>
  <si>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</si>
  <si>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</si>
  <si>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</si>
  <si>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</si>
  <si>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</si>
  <si>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</si>
  <si>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 xml:space="preserve">Обеспечение модернизированной системой     видеонаблюдения  </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</si>
  <si>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</si>
  <si>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</si>
  <si>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</si>
  <si>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</si>
  <si>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</si>
  <si>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</si>
  <si>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</si>
  <si>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</si>
  <si>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</si>
  <si>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</si>
  <si>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</si>
  <si>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</si>
  <si>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</si>
  <si>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</si>
  <si>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</si>
  <si>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</si>
  <si>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</si>
  <si>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</si>
  <si>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</si>
  <si>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</si>
  <si>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</si>
  <si>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</si>
  <si>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</si>
  <si>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</si>
  <si>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</si>
  <si>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</si>
  <si>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</si>
  <si>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</si>
  <si>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</si>
  <si>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</si>
  <si>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</si>
  <si>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</si>
  <si>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</si>
  <si>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2017-2021</t>
  </si>
  <si>
    <t>,</t>
  </si>
  <si>
    <t>Создание и оборудование кабинетов наркопрофилактике в образовательных учреждениях</t>
  </si>
  <si>
    <t xml:space="preserve">1. Муниципальная программа «Обеспечение общественного порядка и профилактики правонарушений ЗАТО г. Радужный Владимирской области Владимирской области                    </t>
  </si>
  <si>
    <t>1.1. Подпрограмма «Комплексные меры профилактики правонарушений ЗАТО г.Радужный Владимирской области Владимирской области»</t>
  </si>
  <si>
    <t>1.2. Подпрограмма «Профилактика дорожно-транспортного травматизма в ЗАТО г. Радужный Владимирской области Владимирской области»</t>
  </si>
  <si>
    <t>1.5. Подпрограмма "Противодействие терроризму и экстремизму на территории ЗАТО г. Радужный Владимирской области"</t>
  </si>
  <si>
    <t>Администрация ЗАТО г. Радужный Владимирской области; Антитеррористическая комиссия ЗАТО г. Радужный Владимирской области, Правовая лекторская группа администрации ЗАТО г. Радужный Владимирской области, Комиссия по делам несовершеннолетних и защите их прав, МО МВД России по ЗАТО г. Радужный Владимирской области, Управление образования администрации ЗАТО г. Радужный Владимирской области, МКУ «КкиС», МКУ «УГОЧС», МКУ «ГКМХ»,МКУ «УАЗ», МУП «АТП», МУП «ЖКХ», НП «МГКТВ»( по согласованию) , ТП в г. Радужный Владимирской области МРО УФМС России по Владимирской области в г. Владимире (по согласованию)</t>
  </si>
  <si>
    <t>Администрация ЗАТО г.Радужный Владимирской области
КДНиЗП
МО МВД (по согласованию)</t>
  </si>
  <si>
    <t>Администрация ЗАТО г.Радужный Владимирской области;                           КДНиЗП;                                   МО МВД   (по согласованию)</t>
  </si>
  <si>
    <t>Администрация ЗАТО г.Радужный Владимирской области;                      КДНиЗП;                                МВД (по согласованию)</t>
  </si>
  <si>
    <t>Администрация ЗАТО г.Радужный Владимирской области;  КДНиЗП;                  МО МВД (по согласованию)</t>
  </si>
  <si>
    <t>4. Перечень мероприятий муниципальной подпрограммы «Профилактика дорожно-транспортного травматизма в ЗАТО г. Радужный Владимирской области Владимирской области Владимирской области»</t>
  </si>
  <si>
    <t xml:space="preserve">ОГИБДД
 МО МВД России
по ЗАТО г.Радужный Владимирской области Владимирской области
(по согласованию)
МУП «ЖКХ»
МКУ «Дорожник»
</t>
  </si>
  <si>
    <t xml:space="preserve">  ОГИБДД
МО МВД России
по ЗАТО г.Радужный Владимирской области Владимирской области
(по согласованию)
МКУ «Дорожник»
</t>
  </si>
  <si>
    <t xml:space="preserve">Изготовление и размещение наружной социальной  рекламы по безопасности дорожного движения на территории ЗАТО г. Радужный Владимирской области Владимирской области </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</si>
  <si>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Владимирской области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</si>
  <si>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НП «МГКТВ», МО ВПП «Единая Россия» в г. Радужный Владимирской области (по согласованию)</t>
  </si>
  <si>
    <t>Администрация ЗАТО г. Радужный Владимирской области, УО,  «Единая Россия» (по согласованию), Руководители торговых предприятий города (по согласованию)</t>
  </si>
  <si>
    <t>АдминистрацияЗАТО г. Радужный Владимирской области, УО</t>
  </si>
  <si>
    <t>Администрация ЗАТО г. Радужный Владимирской области,  «Общее дело» (по согласованию),  «Единая Россия» в г. Радужный Владимирской области (по согласованию), Предприятия города (по согласованию)</t>
  </si>
  <si>
    <t>4. Перечень мероприятий муниципальной подпрограммы "Противодействие терроризму и экстремизму на территории ЗАТО г. Радужный Владимирской области Владимирской области"</t>
  </si>
  <si>
    <t>1. Основное мероприятие "Профилактика экстремизма и терроризма на территории ЗАТО г. Радужный Владимирской области Владимирской области"</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</si>
  <si>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 Владимирской области Владимирской области.</t>
  </si>
  <si>
    <t>Антитеррористическая комиссия ЗАТО г. Радужный Владимирской области Владимирской области Владимирской области,          МКУ " УГОЧС",                                              МО МВД России по ЗАТО г.Радужный Владимирской области Владимирской области (по согласованию)</t>
  </si>
  <si>
    <t>Администрация ЗАТО г. Радужный Владимирской области Владимирской области Владимирской области,  МКУ "ККиС",  Управление образования администрации ЗАТО г. Радужный Владимирской области Владимирской области Владимирской области</t>
  </si>
  <si>
    <t>УФСБ России,                                                   МКУ "УГОЧС",    МО МВД России по ЗАТО г.Радужный Владимирской области Владимирской области (по согласованию)</t>
  </si>
  <si>
    <t>Управление по делам ГО и ЧС,                     МО МВД России по ЗАТО г.Радужный Владимирской области Владимирской области (по согласованию)</t>
  </si>
  <si>
    <t>Администрация ЗАТО г. Радужный Владимирской области Владимирской области, МО МВД России по ЗАТО г.Радужный Владимирской области Владимирской области (по согласованию)</t>
  </si>
  <si>
    <t xml:space="preserve"> МКУ "ГКМХ", МУП "ЖКХ",             МУП "АТП", Администрация ЗАТО г. Радужный Владимирской области Владимирской области Владимирской области</t>
  </si>
  <si>
    <t>МО МВД России по ЗАТО г.Радужный Владимирской области Владимирской области (по согласованию),                               МКУ "УГОЧС"</t>
  </si>
  <si>
    <t>Повышение технической оснащенности административного здания администрации ЗАТО г. Радужный Владимирской области Владимирской области, в том числе:</t>
  </si>
  <si>
    <t xml:space="preserve">Проведение регулярного освещения в средствах массовой информации ЗАТО г.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</si>
  <si>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УО, МКУ "ККиС",  МКУ "УГОЧС", Правовая лекторская группа при администрации ЗАТО г. Радужный Владимирской области Владимирской области</t>
  </si>
  <si>
    <t>ТП в г. Радужный Владимирской области Владимирской области МРО УФМС России по Владимирской области в г. Владимире (по согласованию),             - МО МВД России по ЗАТО г. Радужный Владимирской области Владимирской области (по согласованию),                  - заместитель главы администрации по социальной политике и организационным вопросам</t>
  </si>
  <si>
    <t xml:space="preserve"> МО МВД России по ЗАТО г. Радужный Владимирской области Владимирской области (по согласованию),                                                    - заместитель главы администрации по социальной политике и организационным вопросам,                                                                  - ККиС</t>
  </si>
  <si>
    <t>- отдел по обслуживанию населения г. Радужный Владимирской области Владимирской области «ГУ ЦЗН города Владимира» (по согласованию),                - заместитель главы администрации по социальной политике и организационным вопросам</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</si>
  <si>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Владимирской области Владимирской области" </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</si>
  <si>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 Владимирской области Владимирской области."</t>
  </si>
  <si>
    <t>*** пункты 3.1., 3.2., 3.3.,  4.2. Муниципальной программы «Развитие образования ЗАТО г. Радужный Владимирской области Владимирской области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</si>
  <si>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Владимирской области Владимирской области » муниципальной программы «Обеспечение общественного порядка и профилактики правонарушений ЗАТО г. Радужный Владимирской области Владимирской области </t>
  </si>
  <si>
    <t>1.3.  Подпрограмма «Комплексные меры противодействия злоупотреблению наркотиками и их незаконному обороту на территории ЗАТО г. Радужный Владимирской области»</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</si>
  <si>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управление образования администрации ЗАТО г.Радужный Владимирской области, МКУ «ГКМХ»,МКУ «Комитет по культуре и спорту», МКУ "УАЗ"</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</si>
  <si>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 управление образования администрации ЗАТО г.Радужный Владимирской области, МКУ «ГКМХ»,МКУ «Комитет по культуре и спорту», МКУ "УАЗ"</t>
  </si>
  <si>
    <t>ОГИБДД МО МВД России по ЗАТО г.Радужный, управление образования администрации ЗАТО г.Радужный Владимирской области, МКУ «ГКМХ»</t>
  </si>
  <si>
    <t xml:space="preserve">МО МВД России по ЗАТО г.Радужный, управление образования администрации ЗАТО г. Радужный Владимирской области, МКУ «Комитет по культуре и спорту», КДНиЗП </t>
  </si>
  <si>
    <t>МО МВД России по ЗАТО г.Радужный, управление образования администрации ЗАТО г. Радужный Владимирской области, МКУ «Комитет по культуре и спорту», НП «МГКТВ»</t>
  </si>
  <si>
    <t>1.4.  Подпрограмма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</si>
  <si>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</si>
  <si>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МО МВД России по ЗАТО г.Радужный, МО ВПП «Единая Россия» в г. Радужный Владимирской области (по согласованию)</t>
  </si>
  <si>
    <t>4. Перечень мероприятий муниципальной подпрограммы«Комплексные меры противодействия злоупотреблению наркотиками и их незаконному обороту на территории  ЗАТО г. Радужный Владимирской области Владимирской области»</t>
  </si>
  <si>
    <t>24.1.</t>
  </si>
  <si>
    <t>24.2.</t>
  </si>
  <si>
    <t>24.3.</t>
  </si>
  <si>
    <t>24.4.</t>
  </si>
  <si>
    <t>24.5.</t>
  </si>
  <si>
    <t>24.6.</t>
  </si>
  <si>
    <t>24.7.</t>
  </si>
  <si>
    <t>2. Основное мероприятие  "Укрепление межнационального и межконфессионального согласия на территории ЗАТО г. Радужный Владимирской области Владимирской области"</t>
  </si>
  <si>
    <t>Текущий ремонт помещений здания №110, 17 квартала ЗАТО г.Радужный Владимирской области</t>
  </si>
  <si>
    <t>Материально-техническое обеспечение деятельности добровольных народных дружин ЗАТО г.Радужный Владимирской области (далее-ДНД) в целях охраны общественного порядка. Поощрение активно участвующих в охране общественного порядка и борьбе с правонарушениями членов ДНД.</t>
  </si>
  <si>
    <t>МКУ "ККиС" (МБУ ДО «ДШИ»)</t>
  </si>
  <si>
    <t>4. Перечень мероприятий муниципальной подпрограммы «Комплексные меры профилактики правонарушений ЗАТО г.Радужный Владимирской области»</t>
  </si>
  <si>
    <t>Повышение эффективности системы социальной профилактики правонарушений</t>
  </si>
  <si>
    <t>2017-2022</t>
  </si>
  <si>
    <t>МУП "АТП"</t>
  </si>
</sst>
</file>

<file path=xl/styles.xml><?xml version="1.0" encoding="utf-8"?>
<styleSheet xmlns="http://schemas.openxmlformats.org/spreadsheetml/2006/main">
  <numFmts count="10">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s>
  <fonts count="21">
    <font>
      <sz val="10"/>
      <name val="Arial Cyr"/>
      <family val="2"/>
      <charset val="204"/>
    </font>
    <font>
      <sz val="10"/>
      <name val="Arial"/>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0"/>
      <name val="Arial"/>
      <family val="2"/>
      <charset val="204"/>
    </font>
    <font>
      <sz val="12"/>
      <name val="Arial"/>
      <family val="2"/>
      <charset val="204"/>
    </font>
    <font>
      <sz val="14"/>
      <color indexed="8"/>
      <name val="Times New Roman"/>
      <family val="1"/>
      <charset val="204"/>
    </font>
  </fonts>
  <fills count="2">
    <fill>
      <patternFill patternType="none"/>
    </fill>
    <fill>
      <patternFill patternType="gray125"/>
    </fill>
  </fills>
  <borders count="93">
    <border>
      <left/>
      <right/>
      <top/>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n">
        <color indexed="8"/>
      </left>
      <right style="thin">
        <color indexed="8"/>
      </right>
      <top style="thin">
        <color indexed="8"/>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bottom style="thick">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style="medium">
        <color indexed="8"/>
      </left>
      <right style="medium">
        <color indexed="8"/>
      </right>
      <top style="medium">
        <color indexed="64"/>
      </top>
      <bottom/>
      <diagonal/>
    </border>
    <border>
      <left style="medium">
        <color indexed="8"/>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64"/>
      </right>
      <top style="medium">
        <color indexed="8"/>
      </top>
      <bottom/>
      <diagonal/>
    </border>
    <border>
      <left style="medium">
        <color indexed="8"/>
      </left>
      <right style="thin">
        <color indexed="64"/>
      </right>
      <top/>
      <bottom style="medium">
        <color indexed="8"/>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thick">
        <color indexed="8"/>
      </left>
      <right style="thin">
        <color indexed="8"/>
      </right>
      <top/>
      <bottom/>
      <diagonal/>
    </border>
    <border>
      <left style="thick">
        <color indexed="8"/>
      </left>
      <right style="thin">
        <color indexed="8"/>
      </right>
      <top style="thick">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8"/>
      </left>
      <right style="medium">
        <color indexed="8"/>
      </right>
      <top/>
      <bottom style="thin">
        <color indexed="64"/>
      </bottom>
      <diagonal/>
    </border>
    <border>
      <left style="thick">
        <color indexed="8"/>
      </left>
      <right/>
      <top/>
      <bottom/>
      <diagonal/>
    </border>
    <border>
      <left style="thick">
        <color indexed="8"/>
      </left>
      <right/>
      <top style="thin">
        <color indexed="8"/>
      </top>
      <bottom/>
      <diagonal/>
    </border>
    <border>
      <left style="thick">
        <color indexed="8"/>
      </left>
      <right/>
      <top/>
      <bottom style="thin">
        <color indexed="8"/>
      </bottom>
      <diagonal/>
    </border>
    <border>
      <left style="thick">
        <color indexed="8"/>
      </left>
      <right/>
      <top style="thick">
        <color indexed="8"/>
      </top>
      <bottom/>
      <diagonal/>
    </border>
    <border>
      <left style="thick">
        <color indexed="8"/>
      </left>
      <right/>
      <top/>
      <bottom style="thick">
        <color indexed="8"/>
      </bottom>
      <diagonal/>
    </border>
    <border>
      <left/>
      <right style="thin">
        <color indexed="8"/>
      </right>
      <top/>
      <bottom style="thick">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thin">
        <color indexed="64"/>
      </bottom>
      <diagonal/>
    </border>
  </borders>
  <cellStyleXfs count="2">
    <xf numFmtId="0" fontId="0" fillId="0" borderId="0"/>
    <xf numFmtId="164" fontId="1" fillId="0" borderId="0" applyFill="0" applyBorder="0" applyAlignment="0" applyProtection="0"/>
  </cellStyleXfs>
  <cellXfs count="577">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4" xfId="0" applyFont="1" applyBorder="1" applyAlignment="1">
      <alignment horizontal="center" vertical="top" wrapText="1"/>
    </xf>
    <xf numFmtId="165"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6" fillId="0" borderId="2"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7" fillId="0" borderId="6" xfId="0" applyFont="1" applyBorder="1" applyAlignment="1">
      <alignment horizontal="center" vertical="center"/>
    </xf>
    <xf numFmtId="165" fontId="7"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7" xfId="0" applyNumberFormat="1" applyFont="1" applyBorder="1" applyAlignment="1">
      <alignment horizontal="center" vertical="center" wrapText="1"/>
    </xf>
    <xf numFmtId="2" fontId="7" fillId="0" borderId="4" xfId="0" applyNumberFormat="1" applyFont="1" applyFill="1" applyBorder="1" applyAlignment="1">
      <alignment horizontal="center" vertical="center" wrapText="1"/>
    </xf>
    <xf numFmtId="167" fontId="5" fillId="0" borderId="7"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67" fontId="7"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9" fillId="0" borderId="5" xfId="0" applyFont="1" applyBorder="1" applyAlignment="1">
      <alignment horizontal="center" vertical="center" wrapText="1"/>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xf numFmtId="0" fontId="2" fillId="0" borderId="0" xfId="0" applyFont="1" applyFill="1" applyAlignment="1">
      <alignment horizontal="center" vertical="center"/>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xf numFmtId="0" fontId="12" fillId="0" borderId="10" xfId="0" applyFont="1" applyFill="1" applyBorder="1" applyAlignment="1">
      <alignment horizontal="center" vertical="center" wrapText="1"/>
    </xf>
    <xf numFmtId="0" fontId="12" fillId="0" borderId="14" xfId="0" applyFont="1" applyFill="1" applyBorder="1" applyAlignment="1">
      <alignment horizontal="center" wrapText="1"/>
    </xf>
    <xf numFmtId="0" fontId="12" fillId="0" borderId="14"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2" fontId="12" fillId="0" borderId="14" xfId="0" applyNumberFormat="1" applyFont="1" applyFill="1" applyBorder="1" applyAlignment="1">
      <alignment horizontal="center" vertical="center" wrapText="1"/>
    </xf>
    <xf numFmtId="166" fontId="12" fillId="0" borderId="14"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166" fontId="17" fillId="0" borderId="14"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 fontId="17" fillId="0" borderId="14" xfId="0" applyNumberFormat="1" applyFont="1" applyFill="1" applyBorder="1" applyAlignment="1">
      <alignment horizontal="center" vertical="center" wrapText="1"/>
    </xf>
    <xf numFmtId="165" fontId="17" fillId="0" borderId="14" xfId="0" applyNumberFormat="1" applyFont="1" applyFill="1" applyBorder="1" applyAlignment="1">
      <alignment horizontal="center" vertical="center" wrapText="1"/>
    </xf>
    <xf numFmtId="2" fontId="17" fillId="0" borderId="14" xfId="0" applyNumberFormat="1"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2" fontId="17" fillId="0" borderId="9"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wrapText="1"/>
    </xf>
    <xf numFmtId="166"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166" fontId="5" fillId="0" borderId="14"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2" fillId="0" borderId="9" xfId="0" applyNumberFormat="1" applyFont="1" applyFill="1" applyBorder="1" applyAlignment="1">
      <alignment horizontal="center" vertical="center"/>
    </xf>
    <xf numFmtId="4" fontId="5" fillId="0" borderId="9" xfId="0" applyNumberFormat="1" applyFont="1" applyFill="1" applyBorder="1" applyAlignment="1">
      <alignment horizontal="center" vertical="center" wrapText="1"/>
    </xf>
    <xf numFmtId="0" fontId="0" fillId="0" borderId="0" xfId="0" applyFill="1" applyBorder="1"/>
    <xf numFmtId="168" fontId="5" fillId="0" borderId="9"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166" fontId="7" fillId="0" borderId="14"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2" fontId="7" fillId="0" borderId="14" xfId="0" applyNumberFormat="1"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7" fillId="0" borderId="14"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xf>
    <xf numFmtId="49"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2" fontId="5" fillId="0" borderId="9" xfId="0" applyNumberFormat="1" applyFont="1" applyBorder="1" applyAlignment="1">
      <alignment horizontal="center" vertical="center" wrapText="1"/>
    </xf>
    <xf numFmtId="0" fontId="5" fillId="0" borderId="9" xfId="0" applyFont="1" applyBorder="1" applyAlignment="1">
      <alignment horizontal="center" wrapText="1"/>
    </xf>
    <xf numFmtId="2" fontId="5" fillId="0" borderId="9" xfId="0" applyNumberFormat="1"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xf numFmtId="0" fontId="5" fillId="0" borderId="20" xfId="0" applyFont="1" applyBorder="1"/>
    <xf numFmtId="49" fontId="5" fillId="0" borderId="9" xfId="0" applyNumberFormat="1" applyFont="1" applyBorder="1" applyAlignment="1">
      <alignment horizontal="left" vertical="center" wrapText="1"/>
    </xf>
    <xf numFmtId="0" fontId="5" fillId="0" borderId="21" xfId="0" applyFont="1" applyBorder="1"/>
    <xf numFmtId="0" fontId="5" fillId="0" borderId="22" xfId="0" applyFont="1" applyBorder="1"/>
    <xf numFmtId="166" fontId="5"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2" fontId="7" fillId="0" borderId="9" xfId="0" applyNumberFormat="1" applyFont="1" applyBorder="1" applyAlignment="1">
      <alignment horizontal="center" vertical="center" wrapText="1"/>
    </xf>
    <xf numFmtId="166" fontId="7" fillId="0" borderId="9" xfId="0" applyNumberFormat="1" applyFont="1" applyBorder="1" applyAlignment="1">
      <alignment horizontal="center" vertical="center" wrapText="1"/>
    </xf>
    <xf numFmtId="0" fontId="5" fillId="0" borderId="23" xfId="0" applyFont="1" applyBorder="1"/>
    <xf numFmtId="170" fontId="18" fillId="0" borderId="9" xfId="1" applyNumberFormat="1" applyFont="1" applyBorder="1" applyAlignment="1">
      <alignment horizontal="center" vertical="center" wrapText="1"/>
    </xf>
    <xf numFmtId="9" fontId="5" fillId="0" borderId="9"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164" fontId="19" fillId="0" borderId="24" xfId="1" applyFont="1" applyBorder="1"/>
    <xf numFmtId="164" fontId="19" fillId="0" borderId="25" xfId="1" applyFont="1" applyBorder="1"/>
    <xf numFmtId="164" fontId="19" fillId="0" borderId="26" xfId="1" applyFont="1" applyBorder="1"/>
    <xf numFmtId="165" fontId="7" fillId="0" borderId="9" xfId="0" applyNumberFormat="1" applyFont="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19" fillId="0" borderId="27" xfId="1" applyNumberFormat="1" applyFont="1" applyBorder="1" applyAlignment="1">
      <alignment horizontal="center" vertical="center"/>
    </xf>
    <xf numFmtId="49" fontId="15" fillId="0" borderId="9" xfId="0" applyNumberFormat="1" applyFont="1" applyBorder="1" applyAlignment="1">
      <alignment horizontal="left" vertical="center" wrapText="1"/>
    </xf>
    <xf numFmtId="165" fontId="15" fillId="0" borderId="9" xfId="0" applyNumberFormat="1" applyFont="1" applyBorder="1" applyAlignment="1">
      <alignment horizontal="center" vertical="center" wrapText="1"/>
    </xf>
    <xf numFmtId="165" fontId="19" fillId="0" borderId="28" xfId="1" applyNumberFormat="1" applyFont="1" applyBorder="1" applyAlignment="1">
      <alignment horizontal="center"/>
    </xf>
    <xf numFmtId="165" fontId="8" fillId="0" borderId="4" xfId="0" applyNumberFormat="1" applyFont="1" applyFill="1" applyBorder="1" applyAlignment="1">
      <alignment horizontal="center" vertical="center" wrapText="1"/>
    </xf>
    <xf numFmtId="167" fontId="5" fillId="0" borderId="4" xfId="0" applyNumberFormat="1" applyFont="1" applyBorder="1" applyAlignment="1">
      <alignment horizontal="center" vertical="center" wrapText="1"/>
    </xf>
    <xf numFmtId="165" fontId="7" fillId="0" borderId="6" xfId="0" applyNumberFormat="1" applyFont="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xf numFmtId="2" fontId="17"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22" xfId="0" applyFont="1" applyBorder="1" applyAlignment="1">
      <alignment horizontal="center" vertical="top" wrapText="1"/>
    </xf>
    <xf numFmtId="0" fontId="6" fillId="0" borderId="43" xfId="0" applyFont="1" applyBorder="1" applyAlignment="1">
      <alignment vertical="center" wrapText="1"/>
    </xf>
    <xf numFmtId="0" fontId="6" fillId="0" borderId="47" xfId="0" applyFont="1" applyBorder="1" applyAlignment="1">
      <alignment horizontal="center" vertical="center" wrapText="1"/>
    </xf>
    <xf numFmtId="0" fontId="12" fillId="0" borderId="10" xfId="0" applyFont="1" applyFill="1" applyBorder="1" applyAlignment="1">
      <alignment vertical="center" wrapText="1"/>
    </xf>
    <xf numFmtId="0" fontId="5" fillId="0" borderId="61" xfId="0" applyFont="1" applyFill="1" applyBorder="1" applyAlignment="1">
      <alignment horizontal="center" vertical="center" wrapText="1"/>
    </xf>
    <xf numFmtId="0" fontId="5" fillId="0" borderId="60" xfId="0" applyFont="1" applyFill="1" applyBorder="1" applyAlignment="1">
      <alignment vertical="center" wrapText="1"/>
    </xf>
    <xf numFmtId="171" fontId="5" fillId="0" borderId="7" xfId="0" applyNumberFormat="1" applyFont="1" applyBorder="1" applyAlignment="1">
      <alignment horizontal="left" vertical="center" wrapText="1" indent="3"/>
    </xf>
    <xf numFmtId="166" fontId="7" fillId="0" borderId="14" xfId="0" applyNumberFormat="1" applyFont="1" applyFill="1" applyBorder="1" applyAlignment="1">
      <alignment horizontal="left" vertical="center" wrapText="1" indent="2"/>
    </xf>
    <xf numFmtId="0" fontId="5" fillId="0" borderId="60" xfId="0" applyFont="1" applyFill="1" applyBorder="1" applyAlignment="1">
      <alignment horizontal="center" vertical="center" wrapText="1"/>
    </xf>
    <xf numFmtId="172" fontId="5" fillId="0" borderId="9" xfId="0" applyNumberFormat="1" applyFont="1" applyBorder="1" applyAlignment="1">
      <alignment horizontal="center" vertical="center" wrapText="1"/>
    </xf>
    <xf numFmtId="172"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12" fillId="0" borderId="10" xfId="0" applyNumberFormat="1" applyFont="1" applyFill="1" applyBorder="1" applyAlignment="1">
      <alignment horizontal="center" vertical="center" wrapText="1"/>
    </xf>
    <xf numFmtId="0" fontId="14" fillId="0" borderId="0" xfId="0" applyFont="1" applyFill="1"/>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2" fillId="0" borderId="24" xfId="0" applyFont="1" applyFill="1" applyBorder="1" applyAlignment="1">
      <alignment vertical="center" wrapText="1"/>
    </xf>
    <xf numFmtId="0" fontId="12" fillId="0" borderId="5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12" xfId="0" applyBorder="1"/>
    <xf numFmtId="0" fontId="0" fillId="0" borderId="15" xfId="0" applyBorder="1"/>
    <xf numFmtId="0" fontId="10" fillId="0" borderId="12" xfId="0" applyFont="1" applyBorder="1" applyAlignment="1">
      <alignment horizontal="center" vertical="center"/>
    </xf>
    <xf numFmtId="2" fontId="10" fillId="0" borderId="12" xfId="0" applyNumberFormat="1" applyFont="1" applyBorder="1" applyAlignment="1">
      <alignment horizontal="center" vertical="center"/>
    </xf>
    <xf numFmtId="2" fontId="10" fillId="0" borderId="59" xfId="0" applyNumberFormat="1" applyFont="1" applyBorder="1" applyAlignment="1">
      <alignment horizontal="center" vertical="center"/>
    </xf>
    <xf numFmtId="165" fontId="7" fillId="0" borderId="13" xfId="0" applyNumberFormat="1" applyFont="1" applyBorder="1" applyAlignment="1">
      <alignment horizontal="center" vertical="center" wrapText="1"/>
    </xf>
    <xf numFmtId="172" fontId="5" fillId="0" borderId="13" xfId="0" applyNumberFormat="1" applyFont="1" applyBorder="1" applyAlignment="1">
      <alignment horizontal="center" vertical="center" wrapText="1"/>
    </xf>
    <xf numFmtId="0" fontId="0" fillId="0" borderId="66" xfId="0" applyBorder="1"/>
    <xf numFmtId="0" fontId="0" fillId="0" borderId="62" xfId="0" applyBorder="1"/>
    <xf numFmtId="9" fontId="5" fillId="0" borderId="11" xfId="0" applyNumberFormat="1" applyFont="1" applyBorder="1" applyAlignment="1">
      <alignment horizontal="center" vertical="center" wrapText="1"/>
    </xf>
    <xf numFmtId="2" fontId="5" fillId="0" borderId="18" xfId="0" applyNumberFormat="1" applyFont="1" applyFill="1" applyBorder="1" applyAlignment="1">
      <alignment horizontal="center" vertical="center" wrapText="1"/>
    </xf>
    <xf numFmtId="2" fontId="5" fillId="0" borderId="18" xfId="0" applyNumberFormat="1" applyFont="1" applyBorder="1" applyAlignment="1">
      <alignment horizontal="center" vertical="center" wrapText="1"/>
    </xf>
    <xf numFmtId="4" fontId="5" fillId="0" borderId="18" xfId="0" applyNumberFormat="1" applyFont="1" applyFill="1" applyBorder="1" applyAlignment="1">
      <alignment horizontal="center" vertical="center" wrapText="1"/>
    </xf>
    <xf numFmtId="0" fontId="5" fillId="0" borderId="18" xfId="0" applyFont="1" applyBorder="1" applyAlignment="1">
      <alignment horizontal="center" vertical="center" wrapText="1"/>
    </xf>
    <xf numFmtId="4" fontId="5" fillId="0" borderId="18"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7" fillId="0" borderId="4" xfId="0" applyNumberFormat="1" applyFont="1" applyBorder="1" applyAlignment="1">
      <alignment horizontal="center" vertical="center" wrapText="1"/>
    </xf>
    <xf numFmtId="173" fontId="6" fillId="0" borderId="2" xfId="0" applyNumberFormat="1" applyFont="1" applyFill="1" applyBorder="1" applyAlignment="1">
      <alignment horizontal="center" vertical="center" wrapText="1"/>
    </xf>
    <xf numFmtId="173" fontId="2" fillId="0" borderId="0" xfId="0" applyNumberFormat="1" applyFont="1"/>
    <xf numFmtId="171" fontId="5"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171" fontId="7" fillId="0" borderId="4" xfId="0" applyNumberFormat="1" applyFont="1" applyBorder="1" applyAlignment="1">
      <alignment horizontal="center" vertical="center" wrapText="1"/>
    </xf>
    <xf numFmtId="0" fontId="10" fillId="0" borderId="60" xfId="0" applyFont="1" applyBorder="1" applyAlignment="1">
      <alignment horizontal="center"/>
    </xf>
    <xf numFmtId="2" fontId="10" fillId="0" borderId="60" xfId="0" applyNumberFormat="1" applyFont="1" applyBorder="1" applyAlignment="1">
      <alignment horizontal="center"/>
    </xf>
    <xf numFmtId="0" fontId="10" fillId="0" borderId="66" xfId="0" applyFont="1" applyBorder="1" applyAlignment="1">
      <alignment horizontal="center"/>
    </xf>
    <xf numFmtId="2" fontId="7" fillId="0" borderId="9" xfId="0" applyNumberFormat="1" applyFont="1" applyBorder="1" applyAlignment="1">
      <alignment horizontal="left" vertical="center" wrapText="1" indent="3"/>
    </xf>
    <xf numFmtId="2" fontId="7"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166" fontId="5" fillId="0" borderId="9"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166" fontId="17" fillId="0" borderId="9" xfId="0" applyNumberFormat="1"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2" fontId="8" fillId="0" borderId="24" xfId="0" applyNumberFormat="1" applyFont="1" applyFill="1" applyBorder="1" applyAlignment="1">
      <alignment horizontal="center" vertical="center" wrapText="1"/>
    </xf>
    <xf numFmtId="166" fontId="8" fillId="0" borderId="24" xfId="0" applyNumberFormat="1" applyFont="1" applyFill="1" applyBorder="1" applyAlignment="1">
      <alignment horizontal="center" vertical="center" wrapText="1"/>
    </xf>
    <xf numFmtId="0" fontId="8" fillId="0" borderId="72" xfId="0" applyFont="1" applyFill="1" applyBorder="1" applyAlignment="1">
      <alignment horizontal="center" vertical="center" wrapText="1"/>
    </xf>
    <xf numFmtId="2" fontId="8" fillId="0" borderId="72" xfId="0" applyNumberFormat="1" applyFont="1" applyFill="1" applyBorder="1" applyAlignment="1">
      <alignment horizontal="center" vertical="center" wrapText="1"/>
    </xf>
    <xf numFmtId="2" fontId="8" fillId="0" borderId="72" xfId="0" applyNumberFormat="1" applyFont="1" applyFill="1" applyBorder="1" applyAlignment="1">
      <alignment horizontal="left" vertical="center" wrapText="1" indent="1"/>
    </xf>
    <xf numFmtId="0" fontId="2" fillId="0" borderId="77" xfId="0" applyFont="1" applyFill="1" applyBorder="1" applyAlignment="1">
      <alignment horizontal="center" vertical="center"/>
    </xf>
    <xf numFmtId="2" fontId="2" fillId="0" borderId="77" xfId="0" applyNumberFormat="1" applyFont="1" applyFill="1" applyBorder="1" applyAlignment="1">
      <alignment horizontal="center" vertical="center"/>
    </xf>
    <xf numFmtId="166" fontId="6" fillId="0" borderId="9"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3" xfId="0" applyFont="1" applyFill="1" applyBorder="1" applyAlignment="1">
      <alignment horizontal="center" vertical="center" wrapText="1"/>
    </xf>
    <xf numFmtId="2" fontId="6" fillId="0" borderId="18" xfId="0" applyNumberFormat="1" applyFont="1" applyFill="1" applyBorder="1" applyAlignment="1">
      <alignment horizontal="center" vertical="center" wrapText="1"/>
    </xf>
    <xf numFmtId="171" fontId="5" fillId="0" borderId="7"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3"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4" xfId="0" applyFont="1" applyBorder="1" applyAlignment="1">
      <alignment horizontal="center" vertical="center" wrapText="1"/>
    </xf>
    <xf numFmtId="2" fontId="5" fillId="0" borderId="52" xfId="0" applyNumberFormat="1" applyFont="1" applyBorder="1" applyAlignment="1">
      <alignment horizontal="center" vertical="center" wrapText="1"/>
    </xf>
    <xf numFmtId="0" fontId="15" fillId="0" borderId="35" xfId="0" applyFont="1" applyBorder="1" applyAlignment="1">
      <alignment horizontal="center" vertical="center" wrapText="1"/>
    </xf>
    <xf numFmtId="171" fontId="5" fillId="0" borderId="4" xfId="0" applyNumberFormat="1" applyFont="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166" fontId="7" fillId="0" borderId="10" xfId="0" applyNumberFormat="1" applyFont="1" applyBorder="1" applyAlignment="1">
      <alignment horizontal="center" vertical="center" wrapText="1"/>
    </xf>
    <xf numFmtId="165" fontId="8" fillId="0" borderId="24" xfId="0" applyNumberFormat="1" applyFont="1" applyFill="1" applyBorder="1" applyAlignment="1">
      <alignment horizontal="center" vertical="center" wrapText="1"/>
    </xf>
    <xf numFmtId="165" fontId="2" fillId="0" borderId="77" xfId="0" applyNumberFormat="1" applyFont="1" applyFill="1" applyBorder="1" applyAlignment="1">
      <alignment horizontal="center" vertical="center"/>
    </xf>
    <xf numFmtId="165" fontId="5" fillId="0" borderId="2"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3"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2" fillId="0" borderId="9"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12"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2" fontId="7" fillId="0" borderId="9"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2" fontId="6" fillId="0" borderId="17" xfId="0" applyNumberFormat="1" applyFont="1" applyFill="1" applyBorder="1" applyAlignment="1">
      <alignment horizontal="center" vertical="center" wrapText="1"/>
    </xf>
    <xf numFmtId="0" fontId="8" fillId="0" borderId="20" xfId="0" applyFont="1" applyBorder="1" applyAlignment="1">
      <alignment horizontal="center" vertical="top" wrapText="1"/>
    </xf>
    <xf numFmtId="0" fontId="8" fillId="0" borderId="24" xfId="0" applyFont="1" applyBorder="1" applyAlignment="1">
      <alignment horizontal="center" vertical="top" wrapText="1"/>
    </xf>
    <xf numFmtId="2" fontId="5" fillId="0" borderId="17" xfId="0" applyNumberFormat="1" applyFont="1" applyFill="1" applyBorder="1" applyAlignment="1">
      <alignment horizontal="center" vertical="center" wrapText="1"/>
    </xf>
    <xf numFmtId="0" fontId="7" fillId="0" borderId="20" xfId="0" applyFont="1" applyBorder="1" applyAlignment="1">
      <alignment horizontal="center" vertical="center"/>
    </xf>
    <xf numFmtId="0" fontId="7" fillId="0" borderId="24" xfId="0" applyFont="1" applyBorder="1" applyAlignment="1">
      <alignment horizontal="center" vertical="center"/>
    </xf>
    <xf numFmtId="4" fontId="5" fillId="0" borderId="17" xfId="0" applyNumberFormat="1" applyFont="1" applyFill="1" applyBorder="1" applyAlignment="1">
      <alignment horizontal="center" vertical="center" wrapText="1"/>
    </xf>
    <xf numFmtId="4" fontId="5" fillId="0" borderId="17" xfId="0" applyNumberFormat="1"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4" fontId="5" fillId="0" borderId="86" xfId="0" applyNumberFormat="1"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79" xfId="0" applyFont="1" applyFill="1" applyBorder="1" applyAlignment="1">
      <alignment horizontal="center" vertical="center" wrapText="1"/>
    </xf>
    <xf numFmtId="166" fontId="6" fillId="0" borderId="52" xfId="0" applyNumberFormat="1" applyFont="1" applyFill="1" applyBorder="1" applyAlignment="1">
      <alignment horizontal="center" vertical="center" wrapText="1"/>
    </xf>
    <xf numFmtId="166" fontId="6" fillId="0" borderId="24" xfId="0" applyNumberFormat="1" applyFont="1" applyFill="1" applyBorder="1" applyAlignment="1">
      <alignment horizontal="center" vertical="center" wrapText="1"/>
    </xf>
    <xf numFmtId="0" fontId="8" fillId="0" borderId="79" xfId="0" applyFont="1" applyFill="1" applyBorder="1" applyAlignment="1">
      <alignment horizontal="center" vertical="center" wrapText="1"/>
    </xf>
    <xf numFmtId="166" fontId="8" fillId="0" borderId="79" xfId="0" applyNumberFormat="1" applyFont="1" applyFill="1" applyBorder="1" applyAlignment="1">
      <alignment horizontal="center" vertical="center" wrapText="1"/>
    </xf>
    <xf numFmtId="2" fontId="8" fillId="0" borderId="79"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1" fontId="12" fillId="0" borderId="15" xfId="0" applyNumberFormat="1" applyFont="1" applyFill="1" applyBorder="1" applyAlignment="1">
      <alignment horizontal="center" vertical="center" wrapText="1"/>
    </xf>
    <xf numFmtId="166" fontId="6" fillId="0" borderId="14" xfId="0" applyNumberFormat="1" applyFont="1" applyFill="1" applyBorder="1" applyAlignment="1">
      <alignment horizontal="center" vertical="center" wrapText="1"/>
    </xf>
    <xf numFmtId="2" fontId="5" fillId="0" borderId="13" xfId="0" applyNumberFormat="1" applyFont="1" applyFill="1" applyBorder="1" applyAlignment="1">
      <alignment horizontal="center" vertical="center" wrapText="1"/>
    </xf>
    <xf numFmtId="2" fontId="10" fillId="0" borderId="62" xfId="0" applyNumberFormat="1" applyFont="1" applyBorder="1" applyAlignment="1">
      <alignment horizontal="center"/>
    </xf>
    <xf numFmtId="0" fontId="0" fillId="0" borderId="24" xfId="0" applyBorder="1"/>
    <xf numFmtId="0" fontId="10" fillId="0" borderId="24" xfId="0" applyFont="1" applyBorder="1" applyAlignment="1">
      <alignment horizontal="center"/>
    </xf>
    <xf numFmtId="0" fontId="13" fillId="0" borderId="24" xfId="0" applyFont="1" applyBorder="1" applyAlignment="1">
      <alignment horizontal="center" vertical="center" wrapText="1"/>
    </xf>
    <xf numFmtId="0" fontId="13" fillId="0" borderId="79" xfId="0" applyFont="1" applyBorder="1" applyAlignment="1">
      <alignment horizontal="center" vertical="center" wrapText="1"/>
    </xf>
    <xf numFmtId="2" fontId="13" fillId="0" borderId="91" xfId="0" applyNumberFormat="1" applyFont="1" applyBorder="1" applyAlignment="1">
      <alignment horizontal="center" vertical="center" wrapText="1"/>
    </xf>
    <xf numFmtId="0" fontId="0" fillId="0" borderId="64" xfId="0" applyFont="1" applyBorder="1" applyAlignment="1">
      <alignment horizontal="center" vertical="center" wrapText="1"/>
    </xf>
    <xf numFmtId="0" fontId="0" fillId="0" borderId="64" xfId="0" applyBorder="1" applyAlignment="1">
      <alignment horizontal="center" vertical="center" wrapText="1"/>
    </xf>
    <xf numFmtId="2" fontId="13" fillId="0" borderId="64" xfId="0" applyNumberFormat="1" applyFont="1" applyBorder="1" applyAlignment="1">
      <alignment horizontal="center" vertical="top" wrapText="1"/>
    </xf>
    <xf numFmtId="2" fontId="13" fillId="0" borderId="24" xfId="0" applyNumberFormat="1" applyFont="1" applyBorder="1" applyAlignment="1">
      <alignment horizontal="center" vertical="center" wrapText="1"/>
    </xf>
    <xf numFmtId="0" fontId="0" fillId="0" borderId="24" xfId="0" applyBorder="1" applyAlignment="1">
      <alignment horizontal="center" vertical="center" wrapText="1"/>
    </xf>
    <xf numFmtId="2" fontId="13" fillId="0" borderId="24" xfId="0" applyNumberFormat="1" applyFont="1" applyBorder="1" applyAlignment="1">
      <alignment horizontal="center" vertical="top" wrapText="1"/>
    </xf>
    <xf numFmtId="166" fontId="7" fillId="0" borderId="24" xfId="0" applyNumberFormat="1" applyFont="1" applyFill="1" applyBorder="1" applyAlignment="1">
      <alignment horizontal="center" vertical="center" wrapText="1"/>
    </xf>
    <xf numFmtId="166" fontId="5" fillId="0" borderId="24"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0" fontId="5" fillId="0" borderId="65" xfId="0"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24"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32" xfId="0" applyFont="1" applyBorder="1" applyAlignment="1">
      <alignment horizontal="center" vertical="top" wrapText="1"/>
    </xf>
    <xf numFmtId="0" fontId="5" fillId="0" borderId="32"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5" xfId="0" applyFont="1" applyBorder="1" applyAlignment="1">
      <alignment horizontal="center" vertical="center" wrapText="1"/>
    </xf>
    <xf numFmtId="0" fontId="5" fillId="0" borderId="31" xfId="0" applyFont="1" applyBorder="1" applyAlignment="1">
      <alignment horizontal="center" vertical="top" wrapText="1"/>
    </xf>
    <xf numFmtId="0" fontId="7" fillId="0" borderId="82"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5" fillId="0" borderId="37" xfId="0" applyFont="1" applyBorder="1" applyAlignment="1">
      <alignment horizontal="center" vertical="center"/>
    </xf>
    <xf numFmtId="0" fontId="6" fillId="0" borderId="2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2" xfId="0" applyFont="1" applyFill="1" applyBorder="1" applyAlignment="1">
      <alignment horizontal="center" vertical="center" wrapText="1"/>
    </xf>
    <xf numFmtId="0" fontId="6" fillId="0" borderId="15"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166" fontId="6" fillId="0" borderId="10"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4" xfId="0"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33" xfId="0" applyNumberFormat="1"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49" fontId="6" fillId="0" borderId="9"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76"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166" fontId="17" fillId="0" borderId="9" xfId="0" applyNumberFormat="1" applyFont="1" applyFill="1" applyBorder="1" applyAlignment="1">
      <alignment horizontal="center" vertical="center" wrapText="1"/>
    </xf>
    <xf numFmtId="2" fontId="17"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66" fontId="12" fillId="0" borderId="9"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166" fontId="12" fillId="0" borderId="11" xfId="0" applyNumberFormat="1" applyFont="1" applyFill="1" applyBorder="1" applyAlignment="1">
      <alignment horizontal="center" vertical="center" wrapText="1"/>
    </xf>
    <xf numFmtId="166" fontId="12" fillId="0" borderId="10" xfId="0" applyNumberFormat="1" applyFont="1" applyFill="1" applyBorder="1" applyAlignment="1">
      <alignment horizontal="center" vertical="center" wrapText="1"/>
    </xf>
    <xf numFmtId="166" fontId="12" fillId="0" borderId="12" xfId="0" applyNumberFormat="1" applyFont="1" applyFill="1" applyBorder="1" applyAlignment="1">
      <alignment horizontal="center" vertical="center" wrapText="1"/>
    </xf>
    <xf numFmtId="166" fontId="4" fillId="0" borderId="11"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2" fontId="12" fillId="0" borderId="11" xfId="0" applyNumberFormat="1" applyFont="1" applyFill="1" applyBorder="1" applyAlignment="1">
      <alignment horizontal="center" vertical="center" wrapText="1"/>
    </xf>
    <xf numFmtId="2" fontId="12" fillId="0" borderId="10" xfId="0" applyNumberFormat="1" applyFont="1" applyFill="1" applyBorder="1" applyAlignment="1">
      <alignment horizontal="center" vertical="center" wrapText="1"/>
    </xf>
    <xf numFmtId="2" fontId="12" fillId="0" borderId="12" xfId="0" applyNumberFormat="1" applyFont="1" applyFill="1" applyBorder="1" applyAlignment="1">
      <alignment horizontal="center" vertical="center" wrapText="1"/>
    </xf>
    <xf numFmtId="1" fontId="12" fillId="0" borderId="9" xfId="0" applyNumberFormat="1" applyFont="1" applyFill="1" applyBorder="1" applyAlignment="1">
      <alignment horizontal="center" vertical="center" wrapText="1"/>
    </xf>
    <xf numFmtId="0" fontId="12" fillId="0" borderId="9" xfId="0" applyFont="1" applyFill="1" applyBorder="1" applyAlignment="1">
      <alignment horizontal="left" vertical="center" wrapText="1"/>
    </xf>
    <xf numFmtId="166" fontId="4" fillId="0" borderId="9"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12"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5" fillId="0" borderId="33" xfId="0" applyFont="1" applyFill="1" applyBorder="1" applyAlignment="1">
      <alignment horizontal="center"/>
    </xf>
    <xf numFmtId="0" fontId="12" fillId="0" borderId="9" xfId="0" applyFont="1" applyFill="1" applyBorder="1" applyAlignment="1">
      <alignment vertical="center" wrapText="1"/>
    </xf>
    <xf numFmtId="0" fontId="12" fillId="0" borderId="13"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3" xfId="0" applyFont="1" applyFill="1" applyBorder="1" applyAlignment="1">
      <alignment vertical="center" wrapText="1"/>
    </xf>
    <xf numFmtId="0" fontId="12" fillId="0" borderId="36" xfId="0" applyFont="1" applyFill="1" applyBorder="1" applyAlignment="1">
      <alignment vertical="center" wrapText="1"/>
    </xf>
    <xf numFmtId="0" fontId="12" fillId="0" borderId="52" xfId="0" applyFont="1" applyFill="1" applyBorder="1" applyAlignment="1">
      <alignment vertical="center" wrapText="1"/>
    </xf>
    <xf numFmtId="0" fontId="12" fillId="0" borderId="53"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5" fillId="0" borderId="9" xfId="0" applyFont="1" applyFill="1" applyBorder="1" applyAlignment="1">
      <alignment horizontal="center" wrapText="1"/>
    </xf>
    <xf numFmtId="0" fontId="16" fillId="0" borderId="11" xfId="0" applyFont="1" applyFill="1" applyBorder="1" applyAlignment="1">
      <alignment wrapText="1"/>
    </xf>
    <xf numFmtId="0" fontId="16" fillId="0" borderId="10" xfId="0" applyFont="1" applyFill="1" applyBorder="1" applyAlignment="1">
      <alignment wrapText="1"/>
    </xf>
    <xf numFmtId="0" fontId="5" fillId="0" borderId="9" xfId="0" applyFont="1" applyFill="1" applyBorder="1" applyAlignment="1">
      <alignment horizontal="center" vertical="center" wrapText="1"/>
    </xf>
    <xf numFmtId="166" fontId="5" fillId="0" borderId="9"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0" fontId="5" fillId="0" borderId="9" xfId="0" applyFont="1" applyFill="1" applyBorder="1" applyAlignment="1">
      <alignment horizontal="center" wrapText="1"/>
    </xf>
    <xf numFmtId="2" fontId="7" fillId="0" borderId="9" xfId="0"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0" fontId="0" fillId="0" borderId="13" xfId="0" applyBorder="1"/>
    <xf numFmtId="0" fontId="5" fillId="0" borderId="11" xfId="0" applyFont="1" applyFill="1" applyBorder="1" applyAlignment="1">
      <alignment horizontal="center" vertical="center" wrapText="1"/>
    </xf>
    <xf numFmtId="0" fontId="0" fillId="0" borderId="12" xfId="0" applyBorder="1"/>
    <xf numFmtId="0" fontId="0" fillId="0" borderId="10" xfId="0" applyBorder="1"/>
    <xf numFmtId="2" fontId="5" fillId="0" borderId="11" xfId="0" applyNumberFormat="1" applyFont="1" applyFill="1" applyBorder="1" applyAlignment="1">
      <alignment horizontal="center" vertical="center" wrapText="1"/>
    </xf>
    <xf numFmtId="2" fontId="5" fillId="0" borderId="53" xfId="0" applyNumberFormat="1" applyFont="1" applyFill="1" applyBorder="1" applyAlignment="1">
      <alignment horizontal="center" vertical="center" wrapText="1"/>
    </xf>
    <xf numFmtId="0" fontId="0" fillId="0" borderId="52" xfId="0" applyBorder="1"/>
    <xf numFmtId="0" fontId="0" fillId="0" borderId="59" xfId="0" applyBorder="1"/>
    <xf numFmtId="0" fontId="0" fillId="0" borderId="15" xfId="0" applyBorder="1"/>
    <xf numFmtId="0" fontId="0" fillId="0" borderId="35" xfId="0" applyBorder="1"/>
    <xf numFmtId="0" fontId="0" fillId="0" borderId="14" xfId="0" applyBorder="1"/>
    <xf numFmtId="0" fontId="4" fillId="0" borderId="0" xfId="0" applyFont="1" applyFill="1" applyBorder="1" applyAlignment="1">
      <alignment horizontal="right" wrapText="1"/>
    </xf>
    <xf numFmtId="0" fontId="3" fillId="0" borderId="0" xfId="0" applyFont="1" applyFill="1" applyBorder="1" applyAlignment="1">
      <alignment horizontal="right" wrapText="1"/>
    </xf>
    <xf numFmtId="0" fontId="15" fillId="0" borderId="33" xfId="0" applyFont="1" applyFill="1" applyBorder="1" applyAlignment="1">
      <alignment horizontal="center" wrapText="1"/>
    </xf>
    <xf numFmtId="0" fontId="5" fillId="0"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 fillId="0" borderId="11" xfId="0" applyFont="1" applyFill="1" applyBorder="1" applyAlignment="1">
      <alignment horizontal="justify" wrapText="1"/>
    </xf>
    <xf numFmtId="0" fontId="7" fillId="0" borderId="10" xfId="0" applyFont="1" applyFill="1" applyBorder="1" applyAlignment="1">
      <alignment horizontal="left" vertical="center" wrapText="1"/>
    </xf>
    <xf numFmtId="166" fontId="5" fillId="0" borderId="11" xfId="0" applyNumberFormat="1" applyFont="1" applyFill="1" applyBorder="1" applyAlignment="1">
      <alignment horizontal="center" vertical="center" wrapText="1"/>
    </xf>
    <xf numFmtId="166" fontId="5" fillId="0" borderId="10"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15" xfId="0" applyFont="1" applyFill="1" applyBorder="1" applyAlignment="1">
      <alignment horizontal="center" vertical="center" wrapText="1"/>
    </xf>
    <xf numFmtId="2" fontId="5" fillId="0" borderId="10"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4" fontId="5" fillId="0" borderId="11"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7" fillId="0" borderId="9" xfId="0" applyNumberFormat="1" applyFont="1" applyFill="1" applyBorder="1" applyAlignment="1">
      <alignment horizontal="center" vertical="center" wrapText="1"/>
    </xf>
    <xf numFmtId="169" fontId="5" fillId="0" borderId="9"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5" fillId="0" borderId="33" xfId="0" applyFont="1" applyFill="1" applyBorder="1" applyAlignment="1">
      <alignment vertical="center" wrapText="1"/>
    </xf>
    <xf numFmtId="0" fontId="5" fillId="0" borderId="5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3" xfId="0" applyFont="1" applyBorder="1" applyAlignment="1">
      <alignment horizontal="center"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52" xfId="0" applyFont="1" applyBorder="1" applyAlignment="1">
      <alignment horizontal="left" vertical="center" wrapText="1"/>
    </xf>
    <xf numFmtId="0" fontId="5" fillId="0" borderId="35" xfId="0" applyFont="1" applyBorder="1" applyAlignment="1">
      <alignment horizontal="left" vertical="center" wrapText="1"/>
    </xf>
    <xf numFmtId="0" fontId="5" fillId="0" borderId="3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10" fillId="0" borderId="0" xfId="0" applyFont="1" applyFill="1" applyBorder="1" applyAlignment="1">
      <alignment horizontal="right" vertical="top" wrapText="1"/>
    </xf>
    <xf numFmtId="0" fontId="15" fillId="0" borderId="33" xfId="0" applyFont="1" applyFill="1" applyBorder="1" applyAlignment="1">
      <alignment horizontal="right" vertical="top"/>
    </xf>
    <xf numFmtId="0" fontId="5" fillId="0" borderId="33"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2"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8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54"/>
  <sheetViews>
    <sheetView view="pageBreakPreview" topLeftCell="A16" zoomScale="60" workbookViewId="0">
      <selection activeCell="B38" sqref="B38:K44"/>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8.5703125" style="1" customWidth="1"/>
    <col min="10" max="10" width="14.42578125" style="1" customWidth="1"/>
    <col min="11" max="11" width="84.5703125" style="1" customWidth="1"/>
    <col min="12" max="12" width="4.7109375" style="1" customWidth="1"/>
    <col min="13" max="13" width="19" style="1" customWidth="1"/>
    <col min="14" max="16384" width="9" style="1"/>
  </cols>
  <sheetData>
    <row r="1" spans="1:13" ht="27" customHeight="1">
      <c r="B1" s="352"/>
      <c r="C1" s="353"/>
      <c r="D1" s="353"/>
      <c r="E1" s="353"/>
      <c r="F1" s="353"/>
      <c r="G1" s="353"/>
      <c r="H1" s="353"/>
      <c r="I1" s="353"/>
      <c r="J1" s="353"/>
      <c r="K1" s="353"/>
    </row>
    <row r="2" spans="1:13" ht="28.5" hidden="1" customHeight="1">
      <c r="B2" s="2"/>
      <c r="C2" s="2"/>
      <c r="D2" s="2"/>
      <c r="E2" s="2"/>
      <c r="F2" s="2"/>
      <c r="G2" s="2"/>
      <c r="H2" s="2"/>
      <c r="I2" s="2"/>
      <c r="J2" s="2"/>
      <c r="K2" s="2"/>
    </row>
    <row r="3" spans="1:13" ht="30" customHeight="1" thickBot="1">
      <c r="A3" s="3"/>
      <c r="B3" s="354" t="s">
        <v>0</v>
      </c>
      <c r="C3" s="354"/>
      <c r="D3" s="354"/>
      <c r="E3" s="354"/>
      <c r="F3" s="354"/>
      <c r="G3" s="354"/>
      <c r="H3" s="354"/>
      <c r="I3" s="354"/>
      <c r="J3" s="354"/>
      <c r="K3" s="354"/>
      <c r="L3" s="3"/>
    </row>
    <row r="4" spans="1:13" ht="15.75" customHeight="1" thickTop="1" thickBot="1">
      <c r="A4" s="3"/>
      <c r="B4" s="355" t="s">
        <v>294</v>
      </c>
      <c r="C4" s="356" t="s">
        <v>2</v>
      </c>
      <c r="D4" s="356" t="s">
        <v>3</v>
      </c>
      <c r="E4" s="356" t="s">
        <v>4</v>
      </c>
      <c r="F4" s="356"/>
      <c r="G4" s="356"/>
      <c r="H4" s="356"/>
      <c r="I4" s="356"/>
      <c r="J4" s="356"/>
      <c r="K4" s="357" t="s">
        <v>293</v>
      </c>
      <c r="L4" s="3"/>
    </row>
    <row r="5" spans="1:13" ht="15" customHeight="1" thickTop="1" thickBot="1">
      <c r="A5" s="3"/>
      <c r="B5" s="355"/>
      <c r="C5" s="356"/>
      <c r="D5" s="356"/>
      <c r="E5" s="358" t="s">
        <v>5</v>
      </c>
      <c r="F5" s="365" t="s">
        <v>6</v>
      </c>
      <c r="G5" s="366"/>
      <c r="H5" s="366"/>
      <c r="I5" s="367"/>
      <c r="J5" s="358" t="s">
        <v>7</v>
      </c>
      <c r="K5" s="357"/>
      <c r="L5" s="3"/>
    </row>
    <row r="6" spans="1:13" ht="33.75" customHeight="1" thickTop="1" thickBot="1">
      <c r="A6" s="3"/>
      <c r="B6" s="355"/>
      <c r="C6" s="356"/>
      <c r="D6" s="356"/>
      <c r="E6" s="356"/>
      <c r="F6" s="368" t="s">
        <v>8</v>
      </c>
      <c r="G6" s="369"/>
      <c r="H6" s="370"/>
      <c r="I6" s="362" t="s">
        <v>9</v>
      </c>
      <c r="J6" s="359"/>
      <c r="K6" s="357"/>
      <c r="L6" s="3"/>
    </row>
    <row r="7" spans="1:13" ht="33.75" customHeight="1" thickTop="1" thickBot="1">
      <c r="A7" s="3"/>
      <c r="B7" s="355"/>
      <c r="C7" s="356"/>
      <c r="D7" s="356"/>
      <c r="E7" s="356"/>
      <c r="F7" s="373" t="s">
        <v>287</v>
      </c>
      <c r="G7" s="371" t="s">
        <v>288</v>
      </c>
      <c r="H7" s="372"/>
      <c r="I7" s="363"/>
      <c r="J7" s="360"/>
      <c r="K7" s="357"/>
      <c r="L7" s="3"/>
    </row>
    <row r="8" spans="1:13" ht="87" customHeight="1" thickTop="1">
      <c r="A8" s="3"/>
      <c r="B8" s="355"/>
      <c r="C8" s="356"/>
      <c r="D8" s="356"/>
      <c r="E8" s="356"/>
      <c r="F8" s="374"/>
      <c r="G8" s="145" t="s">
        <v>289</v>
      </c>
      <c r="H8" s="144" t="s">
        <v>290</v>
      </c>
      <c r="I8" s="364"/>
      <c r="J8" s="361"/>
      <c r="K8" s="357"/>
      <c r="L8" s="3"/>
    </row>
    <row r="9" spans="1:13">
      <c r="A9" s="3"/>
      <c r="B9" s="4">
        <v>1</v>
      </c>
      <c r="C9" s="5">
        <v>2</v>
      </c>
      <c r="D9" s="5">
        <v>3</v>
      </c>
      <c r="E9" s="5">
        <v>4</v>
      </c>
      <c r="F9" s="5">
        <v>5</v>
      </c>
      <c r="G9" s="5">
        <v>6</v>
      </c>
      <c r="H9" s="143">
        <v>7</v>
      </c>
      <c r="I9" s="143">
        <v>8</v>
      </c>
      <c r="J9" s="5">
        <v>9</v>
      </c>
      <c r="K9" s="6">
        <v>10</v>
      </c>
      <c r="L9" s="3"/>
    </row>
    <row r="10" spans="1:13" ht="38.1" customHeight="1" thickBot="1">
      <c r="A10" s="3"/>
      <c r="B10" s="349" t="s">
        <v>300</v>
      </c>
      <c r="C10" s="7">
        <v>2017</v>
      </c>
      <c r="D10" s="8">
        <f>I10+J10+H10</f>
        <v>417.75585999999998</v>
      </c>
      <c r="E10" s="9" t="s">
        <v>10</v>
      </c>
      <c r="F10" s="9">
        <f>H10</f>
        <v>142</v>
      </c>
      <c r="G10" s="9" t="s">
        <v>10</v>
      </c>
      <c r="H10" s="9">
        <f>БДД!H106</f>
        <v>142</v>
      </c>
      <c r="I10" s="205">
        <v>205.75586000000001</v>
      </c>
      <c r="J10" s="10">
        <v>70</v>
      </c>
      <c r="K10" s="348" t="s">
        <v>339</v>
      </c>
      <c r="L10" s="3"/>
      <c r="M10" s="206">
        <f>H10+I10+J10</f>
        <v>417.75585999999998</v>
      </c>
    </row>
    <row r="11" spans="1:13" ht="27.6" customHeight="1" thickTop="1" thickBot="1">
      <c r="A11" s="3"/>
      <c r="B11" s="350"/>
      <c r="C11" s="7">
        <v>2018</v>
      </c>
      <c r="D11" s="8">
        <f>D18+D25+D32+D39+D46</f>
        <v>8221.1107799999991</v>
      </c>
      <c r="E11" s="9" t="s">
        <v>10</v>
      </c>
      <c r="F11" s="9" t="s">
        <v>10</v>
      </c>
      <c r="G11" s="9" t="s">
        <v>10</v>
      </c>
      <c r="H11" s="11" t="str">
        <f>H18</f>
        <v>-</v>
      </c>
      <c r="I11" s="205">
        <f>I18+I25+I32+I39+I46</f>
        <v>8221.1107799999991</v>
      </c>
      <c r="J11" s="10" t="str">
        <f>J18</f>
        <v>-</v>
      </c>
      <c r="K11" s="348"/>
      <c r="L11" s="3"/>
      <c r="M11" s="206">
        <f>I11</f>
        <v>8221.1107799999991</v>
      </c>
    </row>
    <row r="12" spans="1:13" ht="33.200000000000003" customHeight="1" thickTop="1" thickBot="1">
      <c r="A12" s="3"/>
      <c r="B12" s="350"/>
      <c r="C12" s="7">
        <v>2019</v>
      </c>
      <c r="D12" s="8">
        <f>D19+D26+D33+D40+D47</f>
        <v>1094.05152</v>
      </c>
      <c r="E12" s="9" t="s">
        <v>10</v>
      </c>
      <c r="F12" s="9" t="s">
        <v>10</v>
      </c>
      <c r="G12" s="9" t="s">
        <v>10</v>
      </c>
      <c r="H12" s="9" t="s">
        <v>10</v>
      </c>
      <c r="I12" s="8">
        <f>I19+I26+I33+I40+I47</f>
        <v>1084.05152</v>
      </c>
      <c r="J12" s="10">
        <f>J19</f>
        <v>10</v>
      </c>
      <c r="K12" s="348"/>
      <c r="L12" s="3"/>
      <c r="M12" s="206">
        <f>I12+J12</f>
        <v>1094.05152</v>
      </c>
    </row>
    <row r="13" spans="1:13" ht="36" customHeight="1" thickTop="1" thickBot="1">
      <c r="A13" s="3"/>
      <c r="B13" s="350"/>
      <c r="C13" s="7">
        <v>2020</v>
      </c>
      <c r="D13" s="11">
        <f>D20+D27+D34+D41+D48</f>
        <v>405</v>
      </c>
      <c r="E13" s="9" t="s">
        <v>10</v>
      </c>
      <c r="F13" s="9">
        <v>143</v>
      </c>
      <c r="G13" s="9" t="s">
        <v>10</v>
      </c>
      <c r="H13" s="9">
        <v>143</v>
      </c>
      <c r="I13" s="11">
        <f>I27+I20+I34+I41+I48</f>
        <v>252</v>
      </c>
      <c r="J13" s="10">
        <v>10</v>
      </c>
      <c r="K13" s="348"/>
      <c r="L13" s="3"/>
      <c r="M13" s="206">
        <f t="shared" ref="M13:M14" si="0">H13+I13+J13</f>
        <v>405</v>
      </c>
    </row>
    <row r="14" spans="1:13" ht="36" customHeight="1" thickTop="1" thickBot="1">
      <c r="A14" s="3"/>
      <c r="B14" s="350"/>
      <c r="C14" s="300">
        <v>2021</v>
      </c>
      <c r="D14" s="242">
        <f>D21+D28+D35+D42+D49</f>
        <v>327</v>
      </c>
      <c r="E14" s="196"/>
      <c r="F14" s="196">
        <v>100</v>
      </c>
      <c r="G14" s="196"/>
      <c r="H14" s="196">
        <v>100</v>
      </c>
      <c r="I14" s="242">
        <f>I21+I28+I35+I42+I49</f>
        <v>217</v>
      </c>
      <c r="J14" s="197">
        <v>10</v>
      </c>
      <c r="K14" s="348"/>
      <c r="L14" s="3"/>
      <c r="M14" s="206">
        <f t="shared" si="0"/>
        <v>327</v>
      </c>
    </row>
    <row r="15" spans="1:13" ht="36" customHeight="1" thickTop="1" thickBot="1">
      <c r="A15" s="3"/>
      <c r="B15" s="351"/>
      <c r="C15" s="301">
        <v>2022</v>
      </c>
      <c r="D15" s="299">
        <f>D22+D29+D36+D43+D50</f>
        <v>228</v>
      </c>
      <c r="E15" s="196"/>
      <c r="F15" s="196"/>
      <c r="G15" s="196"/>
      <c r="H15" s="196"/>
      <c r="I15" s="242">
        <f>I22+I29+I36+I43+I50</f>
        <v>218</v>
      </c>
      <c r="J15" s="197">
        <f>J22</f>
        <v>10</v>
      </c>
      <c r="K15" s="348"/>
      <c r="L15" s="3"/>
      <c r="M15" s="206"/>
    </row>
    <row r="16" spans="1:13" ht="24.95" customHeight="1" thickTop="1" thickBot="1">
      <c r="A16" s="3"/>
      <c r="B16" s="12" t="s">
        <v>11</v>
      </c>
      <c r="C16" s="13" t="s">
        <v>361</v>
      </c>
      <c r="D16" s="14">
        <f>D10+D11+D12+D13+D14+D15</f>
        <v>10692.918159999997</v>
      </c>
      <c r="E16" s="15" t="s">
        <v>10</v>
      </c>
      <c r="F16" s="15">
        <f>F10+F13+F14</f>
        <v>385</v>
      </c>
      <c r="G16" s="15" t="s">
        <v>10</v>
      </c>
      <c r="H16" s="125">
        <f>H10+H13+H14</f>
        <v>385</v>
      </c>
      <c r="I16" s="125">
        <f>I10+I11+I12+I13+I14+I15</f>
        <v>10197.918159999997</v>
      </c>
      <c r="J16" s="204">
        <f>J10+J12+J13+J14+J15</f>
        <v>110</v>
      </c>
      <c r="K16" s="348"/>
      <c r="L16" s="3"/>
    </row>
    <row r="17" spans="1:12" ht="35.25" customHeight="1" thickTop="1" thickBot="1">
      <c r="A17" s="3"/>
      <c r="B17" s="345" t="s">
        <v>301</v>
      </c>
      <c r="C17" s="17">
        <v>2017</v>
      </c>
      <c r="D17" s="18">
        <v>10</v>
      </c>
      <c r="E17" s="18" t="s">
        <v>10</v>
      </c>
      <c r="F17" s="18" t="s">
        <v>10</v>
      </c>
      <c r="G17" s="18" t="s">
        <v>10</v>
      </c>
      <c r="H17" s="18" t="str">
        <f>Правонарушения!H66</f>
        <v>-</v>
      </c>
      <c r="I17" s="18" t="s">
        <v>10</v>
      </c>
      <c r="J17" s="19">
        <f>Правонарушения!J66</f>
        <v>10</v>
      </c>
      <c r="K17" s="340" t="s">
        <v>340</v>
      </c>
      <c r="L17" s="3"/>
    </row>
    <row r="18" spans="1:12" ht="35.25" customHeight="1" thickTop="1" thickBot="1">
      <c r="A18" s="3"/>
      <c r="B18" s="346"/>
      <c r="C18" s="7">
        <v>2018</v>
      </c>
      <c r="D18" s="226">
        <f>Правонарушения!D67</f>
        <v>1068.164</v>
      </c>
      <c r="E18" s="9" t="s">
        <v>10</v>
      </c>
      <c r="F18" s="9" t="s">
        <v>10</v>
      </c>
      <c r="G18" s="9" t="s">
        <v>10</v>
      </c>
      <c r="H18" s="9" t="str">
        <f>Правонарушения!H67</f>
        <v>-</v>
      </c>
      <c r="I18" s="226">
        <f>Правонарушения!I67</f>
        <v>1068.164</v>
      </c>
      <c r="J18" s="10" t="str">
        <f>Правонарушения!J67</f>
        <v>-</v>
      </c>
      <c r="K18" s="340"/>
      <c r="L18" s="3"/>
    </row>
    <row r="19" spans="1:12" ht="35.25" customHeight="1" thickTop="1" thickBot="1">
      <c r="A19" s="3"/>
      <c r="B19" s="346"/>
      <c r="C19" s="13">
        <v>2019</v>
      </c>
      <c r="D19" s="263">
        <f>Правонарушения!D68</f>
        <v>499.97451999999998</v>
      </c>
      <c r="E19" s="9" t="s">
        <v>10</v>
      </c>
      <c r="F19" s="9" t="s">
        <v>10</v>
      </c>
      <c r="G19" s="9" t="s">
        <v>10</v>
      </c>
      <c r="H19" s="9" t="str">
        <f>Правонарушения!H68</f>
        <v>-</v>
      </c>
      <c r="I19" s="263">
        <f>Правонарушения!I68</f>
        <v>489.97451999999998</v>
      </c>
      <c r="J19" s="10">
        <f>Правонарушения!J68</f>
        <v>10</v>
      </c>
      <c r="K19" s="340"/>
      <c r="L19" s="3"/>
    </row>
    <row r="20" spans="1:12" ht="20.85" customHeight="1" thickTop="1" thickBot="1">
      <c r="A20" s="3"/>
      <c r="B20" s="346"/>
      <c r="C20" s="13">
        <v>2020</v>
      </c>
      <c r="D20" s="9">
        <f>Правонарушения!D69</f>
        <v>70</v>
      </c>
      <c r="E20" s="9" t="s">
        <v>10</v>
      </c>
      <c r="F20" s="9" t="s">
        <v>10</v>
      </c>
      <c r="G20" s="9" t="s">
        <v>10</v>
      </c>
      <c r="H20" s="9" t="s">
        <v>10</v>
      </c>
      <c r="I20" s="9">
        <f>Правонарушения!I69</f>
        <v>60</v>
      </c>
      <c r="J20" s="10">
        <v>10</v>
      </c>
      <c r="K20" s="340"/>
      <c r="L20" s="3"/>
    </row>
    <row r="21" spans="1:12" ht="20.85" customHeight="1" thickTop="1" thickBot="1">
      <c r="A21" s="3"/>
      <c r="B21" s="346"/>
      <c r="C21" s="303">
        <v>2021</v>
      </c>
      <c r="D21" s="196">
        <f>Правонарушения!D70</f>
        <v>70</v>
      </c>
      <c r="E21" s="196"/>
      <c r="F21" s="196"/>
      <c r="G21" s="196"/>
      <c r="H21" s="196"/>
      <c r="I21" s="196">
        <f>Правонарушения!I69</f>
        <v>60</v>
      </c>
      <c r="J21" s="197">
        <v>10</v>
      </c>
      <c r="K21" s="340"/>
      <c r="L21" s="3"/>
    </row>
    <row r="22" spans="1:12" ht="20.85" customHeight="1" thickTop="1" thickBot="1">
      <c r="A22" s="3"/>
      <c r="B22" s="344"/>
      <c r="C22" s="304">
        <v>2022</v>
      </c>
      <c r="D22" s="302">
        <f>Правонарушения!D71</f>
        <v>70</v>
      </c>
      <c r="E22" s="196"/>
      <c r="F22" s="196"/>
      <c r="G22" s="196"/>
      <c r="H22" s="196"/>
      <c r="I22" s="196">
        <f>Правонарушения!I71</f>
        <v>60</v>
      </c>
      <c r="J22" s="197">
        <f>Правонарушения!J71</f>
        <v>10</v>
      </c>
      <c r="K22" s="340"/>
      <c r="L22" s="3"/>
    </row>
    <row r="23" spans="1:12" ht="25.7" customHeight="1" thickTop="1" thickBot="1">
      <c r="A23" s="3"/>
      <c r="B23" s="12" t="s">
        <v>12</v>
      </c>
      <c r="C23" s="201" t="s">
        <v>361</v>
      </c>
      <c r="D23" s="14">
        <f>D17+D18+D19+D20+D21+D22</f>
        <v>1788.13852</v>
      </c>
      <c r="E23" s="15" t="s">
        <v>10</v>
      </c>
      <c r="F23" s="15" t="s">
        <v>10</v>
      </c>
      <c r="G23" s="15" t="s">
        <v>10</v>
      </c>
      <c r="H23" s="20" t="s">
        <v>10</v>
      </c>
      <c r="I23" s="14">
        <f>I18+I19+I20+I21+I22</f>
        <v>1738.13852</v>
      </c>
      <c r="J23" s="16">
        <f>J17+J19+J20+J21+J22</f>
        <v>50</v>
      </c>
      <c r="K23" s="340"/>
      <c r="L23" s="3"/>
    </row>
    <row r="24" spans="1:12" ht="38.85" customHeight="1" thickTop="1" thickBot="1">
      <c r="A24" s="3"/>
      <c r="B24" s="345" t="s">
        <v>302</v>
      </c>
      <c r="C24" s="7">
        <v>2017</v>
      </c>
      <c r="D24" s="21">
        <f>I24+H24</f>
        <v>276.81385999999998</v>
      </c>
      <c r="E24" s="22" t="s">
        <v>10</v>
      </c>
      <c r="F24" s="22">
        <f>H24</f>
        <v>142</v>
      </c>
      <c r="G24" s="22" t="s">
        <v>10</v>
      </c>
      <c r="H24" s="22">
        <f>БДД!H122</f>
        <v>142</v>
      </c>
      <c r="I24" s="21">
        <f>БДД!I122</f>
        <v>134.81386000000001</v>
      </c>
      <c r="J24" s="23" t="s">
        <v>10</v>
      </c>
      <c r="K24" s="340" t="s">
        <v>341</v>
      </c>
      <c r="L24" s="3"/>
    </row>
    <row r="25" spans="1:12" ht="34.15" customHeight="1" thickTop="1" thickBot="1">
      <c r="A25" s="3"/>
      <c r="B25" s="346"/>
      <c r="C25" s="7">
        <v>2018</v>
      </c>
      <c r="D25" s="207">
        <f>БДД!D123</f>
        <v>38.370999999999995</v>
      </c>
      <c r="E25" s="24" t="s">
        <v>10</v>
      </c>
      <c r="F25" s="24" t="s">
        <v>10</v>
      </c>
      <c r="G25" s="24" t="s">
        <v>10</v>
      </c>
      <c r="H25" s="24" t="s">
        <v>10</v>
      </c>
      <c r="I25" s="207">
        <f>БДД!D123</f>
        <v>38.370999999999995</v>
      </c>
      <c r="J25" s="25" t="s">
        <v>10</v>
      </c>
      <c r="K25" s="340"/>
      <c r="L25" s="3"/>
    </row>
    <row r="26" spans="1:12" ht="36" customHeight="1" thickTop="1" thickBot="1">
      <c r="A26" s="3"/>
      <c r="B26" s="346"/>
      <c r="C26" s="7">
        <v>2019</v>
      </c>
      <c r="D26" s="24">
        <f>БДД!D124</f>
        <v>0</v>
      </c>
      <c r="E26" s="24" t="s">
        <v>10</v>
      </c>
      <c r="F26" s="24" t="s">
        <v>10</v>
      </c>
      <c r="G26" s="24" t="s">
        <v>10</v>
      </c>
      <c r="H26" s="24" t="s">
        <v>10</v>
      </c>
      <c r="I26" s="24">
        <f>БДД!I124</f>
        <v>0</v>
      </c>
      <c r="J26" s="25" t="s">
        <v>10</v>
      </c>
      <c r="K26" s="340"/>
      <c r="L26" s="3"/>
    </row>
    <row r="27" spans="1:12" ht="41.85" customHeight="1" thickTop="1" thickBot="1">
      <c r="A27" s="3"/>
      <c r="B27" s="346"/>
      <c r="C27" s="7">
        <v>2020</v>
      </c>
      <c r="D27" s="24">
        <f>БДД!D126</f>
        <v>143</v>
      </c>
      <c r="E27" s="24"/>
      <c r="F27" s="24">
        <f>H27</f>
        <v>143</v>
      </c>
      <c r="G27" s="24" t="s">
        <v>10</v>
      </c>
      <c r="H27" s="24">
        <f>БДД!H126</f>
        <v>143</v>
      </c>
      <c r="I27" s="24">
        <f>БДД!I126</f>
        <v>0</v>
      </c>
      <c r="J27" s="25"/>
      <c r="K27" s="340"/>
      <c r="L27" s="3"/>
    </row>
    <row r="28" spans="1:12" ht="41.85" customHeight="1" thickTop="1" thickBot="1">
      <c r="A28" s="3"/>
      <c r="B28" s="346"/>
      <c r="C28" s="300">
        <v>2021</v>
      </c>
      <c r="D28" s="198">
        <f>БДД!D127</f>
        <v>0</v>
      </c>
      <c r="E28" s="198"/>
      <c r="F28" s="198" t="s">
        <v>10</v>
      </c>
      <c r="G28" s="198"/>
      <c r="H28" s="198" t="s">
        <v>10</v>
      </c>
      <c r="I28" s="198">
        <f>БДД!I127</f>
        <v>0</v>
      </c>
      <c r="J28" s="199"/>
      <c r="K28" s="340"/>
      <c r="L28" s="3"/>
    </row>
    <row r="29" spans="1:12" ht="41.85" customHeight="1" thickTop="1" thickBot="1">
      <c r="A29" s="3"/>
      <c r="B29" s="344"/>
      <c r="C29" s="301">
        <v>2022</v>
      </c>
      <c r="D29" s="305">
        <v>0</v>
      </c>
      <c r="E29" s="198"/>
      <c r="F29" s="198"/>
      <c r="G29" s="198"/>
      <c r="H29" s="198"/>
      <c r="I29" s="198">
        <v>0</v>
      </c>
      <c r="J29" s="199"/>
      <c r="K29" s="340"/>
      <c r="L29" s="3"/>
    </row>
    <row r="30" spans="1:12" ht="44.65" customHeight="1" thickTop="1" thickBot="1">
      <c r="A30" s="3"/>
      <c r="B30" s="12" t="s">
        <v>12</v>
      </c>
      <c r="C30" s="13" t="s">
        <v>361</v>
      </c>
      <c r="D30" s="26">
        <f>D24+D25+D26+D27+D28</f>
        <v>458.18485999999996</v>
      </c>
      <c r="E30" s="27" t="s">
        <v>10</v>
      </c>
      <c r="F30" s="27">
        <f>F24+F27</f>
        <v>285</v>
      </c>
      <c r="G30" s="27" t="s">
        <v>10</v>
      </c>
      <c r="H30" s="27">
        <f>H24+H27</f>
        <v>285</v>
      </c>
      <c r="I30" s="26">
        <f>I24+I25+I26+I27+I28</f>
        <v>173.18486000000001</v>
      </c>
      <c r="J30" s="28" t="s">
        <v>10</v>
      </c>
      <c r="K30" s="340"/>
      <c r="L30" s="3"/>
    </row>
    <row r="31" spans="1:12" ht="38.85" customHeight="1" thickTop="1" thickBot="1">
      <c r="A31" s="3"/>
      <c r="B31" s="342" t="s">
        <v>338</v>
      </c>
      <c r="C31" s="7">
        <v>2017</v>
      </c>
      <c r="D31" s="149">
        <f>Наркотики!D79</f>
        <v>90.942000000000007</v>
      </c>
      <c r="E31" s="29" t="s">
        <v>10</v>
      </c>
      <c r="F31" s="29" t="s">
        <v>10</v>
      </c>
      <c r="G31" s="29" t="s">
        <v>10</v>
      </c>
      <c r="H31" s="29"/>
      <c r="I31" s="243">
        <f>Наркотики!I79</f>
        <v>30.942</v>
      </c>
      <c r="J31" s="29">
        <v>60</v>
      </c>
      <c r="K31" s="340" t="s">
        <v>342</v>
      </c>
      <c r="L31" s="3"/>
    </row>
    <row r="32" spans="1:12" ht="34.15" customHeight="1" thickTop="1" thickBot="1">
      <c r="A32" s="3"/>
      <c r="B32" s="343"/>
      <c r="C32" s="7">
        <v>2018</v>
      </c>
      <c r="D32" s="30">
        <f>I32</f>
        <v>29.7</v>
      </c>
      <c r="E32" s="30" t="s">
        <v>10</v>
      </c>
      <c r="F32" s="30" t="s">
        <v>10</v>
      </c>
      <c r="G32" s="30" t="s">
        <v>10</v>
      </c>
      <c r="H32" s="30" t="s">
        <v>10</v>
      </c>
      <c r="I32" s="30">
        <f>Наркотики!I80</f>
        <v>29.7</v>
      </c>
      <c r="J32" s="25" t="s">
        <v>10</v>
      </c>
      <c r="K32" s="340"/>
      <c r="L32" s="3"/>
    </row>
    <row r="33" spans="1:12" ht="35.25" customHeight="1" thickTop="1" thickBot="1">
      <c r="A33" s="3"/>
      <c r="B33" s="343"/>
      <c r="C33" s="7">
        <v>2019</v>
      </c>
      <c r="D33" s="30">
        <f>Наркотики!D81</f>
        <v>43</v>
      </c>
      <c r="E33" s="30" t="s">
        <v>10</v>
      </c>
      <c r="F33" s="30" t="s">
        <v>10</v>
      </c>
      <c r="G33" s="30" t="s">
        <v>10</v>
      </c>
      <c r="H33" s="30" t="s">
        <v>10</v>
      </c>
      <c r="I33" s="30">
        <f>Наркотики!I81</f>
        <v>43</v>
      </c>
      <c r="J33" s="25" t="s">
        <v>10</v>
      </c>
      <c r="K33" s="340"/>
      <c r="L33" s="3"/>
    </row>
    <row r="34" spans="1:12" ht="43.7" customHeight="1" thickTop="1" thickBot="1">
      <c r="A34" s="3"/>
      <c r="B34" s="343"/>
      <c r="C34" s="7">
        <v>2020</v>
      </c>
      <c r="D34" s="30">
        <f>Наркотики!D82</f>
        <v>43</v>
      </c>
      <c r="E34" s="30" t="s">
        <v>10</v>
      </c>
      <c r="F34" s="30" t="s">
        <v>10</v>
      </c>
      <c r="G34" s="30" t="s">
        <v>10</v>
      </c>
      <c r="H34" s="30" t="s">
        <v>10</v>
      </c>
      <c r="I34" s="30">
        <f>Наркотики!I83</f>
        <v>43</v>
      </c>
      <c r="J34" s="25"/>
      <c r="K34" s="340"/>
      <c r="L34" s="3"/>
    </row>
    <row r="35" spans="1:12" ht="43.7" customHeight="1" thickTop="1" thickBot="1">
      <c r="A35" s="3"/>
      <c r="B35" s="343"/>
      <c r="C35" s="300">
        <v>2021</v>
      </c>
      <c r="D35" s="200">
        <f>Наркотики!D83</f>
        <v>143</v>
      </c>
      <c r="E35" s="30" t="s">
        <v>10</v>
      </c>
      <c r="F35" s="30">
        <v>100</v>
      </c>
      <c r="G35" s="30" t="s">
        <v>10</v>
      </c>
      <c r="H35" s="30">
        <v>100</v>
      </c>
      <c r="I35" s="200">
        <f>Наркотики!I83</f>
        <v>43</v>
      </c>
      <c r="J35" s="199"/>
      <c r="K35" s="340"/>
      <c r="L35" s="3"/>
    </row>
    <row r="36" spans="1:12" ht="43.7" customHeight="1" thickTop="1" thickBot="1">
      <c r="A36" s="3"/>
      <c r="B36" s="344"/>
      <c r="C36" s="301">
        <v>2022</v>
      </c>
      <c r="D36" s="306">
        <f>Наркотики!D84</f>
        <v>43</v>
      </c>
      <c r="E36" s="200"/>
      <c r="F36" s="200"/>
      <c r="G36" s="200"/>
      <c r="H36" s="200"/>
      <c r="I36" s="200">
        <f>Наркотики!I84</f>
        <v>43</v>
      </c>
      <c r="J36" s="199"/>
      <c r="K36" s="340"/>
      <c r="L36" s="3"/>
    </row>
    <row r="37" spans="1:12" ht="38.1" customHeight="1" thickTop="1" thickBot="1">
      <c r="A37" s="3"/>
      <c r="B37" s="12" t="s">
        <v>12</v>
      </c>
      <c r="C37" s="13" t="s">
        <v>361</v>
      </c>
      <c r="D37" s="215">
        <f>D35+D34+D33+D32+D31+D36</f>
        <v>392.642</v>
      </c>
      <c r="E37" s="32" t="s">
        <v>10</v>
      </c>
      <c r="F37" s="32">
        <v>100</v>
      </c>
      <c r="G37" s="32" t="s">
        <v>10</v>
      </c>
      <c r="H37" s="31">
        <v>100</v>
      </c>
      <c r="I37" s="215">
        <f>I35+I34+I33+I32+I31+I36</f>
        <v>232.642</v>
      </c>
      <c r="J37" s="32">
        <v>60</v>
      </c>
      <c r="K37" s="340"/>
      <c r="L37" s="3"/>
    </row>
    <row r="38" spans="1:12" ht="22.5" customHeight="1" thickTop="1" thickBot="1">
      <c r="A38" s="3"/>
      <c r="B38" s="345" t="s">
        <v>344</v>
      </c>
      <c r="C38" s="17">
        <v>2017</v>
      </c>
      <c r="D38" s="29">
        <f>I38</f>
        <v>35</v>
      </c>
      <c r="E38" s="29" t="s">
        <v>10</v>
      </c>
      <c r="F38" s="29" t="s">
        <v>10</v>
      </c>
      <c r="G38" s="29" t="s">
        <v>10</v>
      </c>
      <c r="H38" s="29"/>
      <c r="I38" s="29">
        <f>Алкоголь!I54</f>
        <v>35</v>
      </c>
      <c r="J38" s="23" t="s">
        <v>10</v>
      </c>
      <c r="K38" s="340" t="s">
        <v>343</v>
      </c>
      <c r="L38" s="3"/>
    </row>
    <row r="39" spans="1:12" ht="28.5" customHeight="1" thickTop="1" thickBot="1">
      <c r="A39" s="3"/>
      <c r="B39" s="346"/>
      <c r="C39" s="17">
        <v>2018</v>
      </c>
      <c r="D39" s="30">
        <f>I39</f>
        <v>22.1</v>
      </c>
      <c r="E39" s="30" t="s">
        <v>10</v>
      </c>
      <c r="F39" s="30" t="s">
        <v>10</v>
      </c>
      <c r="G39" s="30" t="s">
        <v>10</v>
      </c>
      <c r="H39" s="30" t="s">
        <v>10</v>
      </c>
      <c r="I39" s="30">
        <f>Алкоголь!I55</f>
        <v>22.1</v>
      </c>
      <c r="J39" s="25" t="s">
        <v>10</v>
      </c>
      <c r="K39" s="340"/>
      <c r="L39" s="3"/>
    </row>
    <row r="40" spans="1:12" ht="33.200000000000003" customHeight="1" thickTop="1" thickBot="1">
      <c r="A40" s="3"/>
      <c r="B40" s="346"/>
      <c r="C40" s="17">
        <v>2019</v>
      </c>
      <c r="D40" s="30">
        <f>Алкоголь!D56</f>
        <v>25</v>
      </c>
      <c r="E40" s="30" t="s">
        <v>10</v>
      </c>
      <c r="F40" s="30" t="s">
        <v>10</v>
      </c>
      <c r="G40" s="30" t="s">
        <v>10</v>
      </c>
      <c r="H40" s="30" t="s">
        <v>10</v>
      </c>
      <c r="I40" s="30">
        <f>Алкоголь!I56</f>
        <v>25</v>
      </c>
      <c r="J40" s="25" t="s">
        <v>10</v>
      </c>
      <c r="K40" s="340"/>
      <c r="L40" s="3"/>
    </row>
    <row r="41" spans="1:12" ht="18" thickTop="1" thickBot="1">
      <c r="A41" s="3"/>
      <c r="B41" s="346"/>
      <c r="C41" s="17">
        <v>2020</v>
      </c>
      <c r="D41" s="30">
        <f>Алкоголь!D58</f>
        <v>25</v>
      </c>
      <c r="E41" s="30"/>
      <c r="F41" s="30" t="s">
        <v>10</v>
      </c>
      <c r="G41" s="30" t="s">
        <v>10</v>
      </c>
      <c r="H41" s="30"/>
      <c r="I41" s="30">
        <f>Алкоголь!I58</f>
        <v>25</v>
      </c>
      <c r="J41" s="25"/>
      <c r="K41" s="340"/>
      <c r="L41" s="3"/>
    </row>
    <row r="42" spans="1:12" ht="18" thickTop="1" thickBot="1">
      <c r="A42" s="3"/>
      <c r="B42" s="346"/>
      <c r="C42" s="307">
        <v>2021</v>
      </c>
      <c r="D42" s="200">
        <f>Алкоголь!D58</f>
        <v>25</v>
      </c>
      <c r="E42" s="200"/>
      <c r="F42" s="200"/>
      <c r="G42" s="200"/>
      <c r="H42" s="200"/>
      <c r="I42" s="200">
        <f>Алкоголь!I58</f>
        <v>25</v>
      </c>
      <c r="J42" s="199"/>
      <c r="K42" s="340"/>
      <c r="L42" s="3"/>
    </row>
    <row r="43" spans="1:12" ht="18" thickTop="1" thickBot="1">
      <c r="A43" s="3"/>
      <c r="B43" s="344"/>
      <c r="C43" s="308">
        <v>2022</v>
      </c>
      <c r="D43" s="306">
        <f>Алкоголь!D59</f>
        <v>26</v>
      </c>
      <c r="E43" s="200"/>
      <c r="F43" s="200"/>
      <c r="G43" s="200"/>
      <c r="H43" s="200"/>
      <c r="I43" s="200">
        <f>Алкоголь!I59</f>
        <v>26</v>
      </c>
      <c r="J43" s="199"/>
      <c r="K43" s="340"/>
      <c r="L43" s="3"/>
    </row>
    <row r="44" spans="1:12" ht="70.349999999999994" customHeight="1" thickTop="1" thickBot="1">
      <c r="A44" s="3"/>
      <c r="B44" s="12" t="s">
        <v>12</v>
      </c>
      <c r="C44" s="13" t="s">
        <v>361</v>
      </c>
      <c r="D44" s="31">
        <f>D42+D41+D40+D39+D38+D43</f>
        <v>158.1</v>
      </c>
      <c r="E44" s="32" t="s">
        <v>10</v>
      </c>
      <c r="F44" s="32" t="s">
        <v>10</v>
      </c>
      <c r="G44" s="32" t="s">
        <v>10</v>
      </c>
      <c r="H44" s="32" t="s">
        <v>10</v>
      </c>
      <c r="I44" s="31">
        <f>I42+I41+I40+I39+I38+I43</f>
        <v>158.1</v>
      </c>
      <c r="J44" s="28" t="s">
        <v>10</v>
      </c>
      <c r="K44" s="340"/>
      <c r="L44" s="3"/>
    </row>
    <row r="45" spans="1:12" ht="31.5" customHeight="1" thickTop="1" thickBot="1">
      <c r="A45" s="3"/>
      <c r="B45" s="345" t="s">
        <v>303</v>
      </c>
      <c r="C45" s="17">
        <v>2017</v>
      </c>
      <c r="D45" s="32">
        <f>'Экстремизм '!D201</f>
        <v>5</v>
      </c>
      <c r="E45" s="32"/>
      <c r="F45" s="32" t="s">
        <v>10</v>
      </c>
      <c r="G45" s="32" t="s">
        <v>10</v>
      </c>
      <c r="H45" s="32"/>
      <c r="I45" s="32">
        <f>'Экстремизм '!I201</f>
        <v>5</v>
      </c>
      <c r="J45" s="28"/>
      <c r="K45" s="341" t="s">
        <v>304</v>
      </c>
      <c r="L45" s="3"/>
    </row>
    <row r="46" spans="1:12" ht="36" customHeight="1" thickTop="1" thickBot="1">
      <c r="A46" s="3"/>
      <c r="B46" s="346"/>
      <c r="C46" s="17">
        <v>2018</v>
      </c>
      <c r="D46" s="126">
        <f>'Экстремизм '!D202</f>
        <v>7062.775779999999</v>
      </c>
      <c r="E46" s="32"/>
      <c r="F46" s="32" t="s">
        <v>10</v>
      </c>
      <c r="G46" s="32" t="s">
        <v>10</v>
      </c>
      <c r="H46" s="32"/>
      <c r="I46" s="126">
        <f>'Экстремизм '!I202</f>
        <v>7062.775779999999</v>
      </c>
      <c r="J46" s="28"/>
      <c r="K46" s="341"/>
      <c r="L46" s="3"/>
    </row>
    <row r="47" spans="1:12" ht="40.9" customHeight="1" thickTop="1" thickBot="1">
      <c r="A47" s="3"/>
      <c r="B47" s="346"/>
      <c r="C47" s="17">
        <v>2019</v>
      </c>
      <c r="D47" s="253">
        <f>'Экстремизм '!D203</f>
        <v>526.077</v>
      </c>
      <c r="E47" s="32"/>
      <c r="F47" s="32" t="s">
        <v>10</v>
      </c>
      <c r="G47" s="32" t="s">
        <v>10</v>
      </c>
      <c r="H47" s="32"/>
      <c r="I47" s="253">
        <f>'Экстремизм '!I203</f>
        <v>526.077</v>
      </c>
      <c r="J47" s="28"/>
      <c r="K47" s="341"/>
      <c r="L47" s="3"/>
    </row>
    <row r="48" spans="1:12" ht="23.85" customHeight="1" thickTop="1" thickBot="1">
      <c r="A48" s="3"/>
      <c r="B48" s="346"/>
      <c r="C48" s="17">
        <v>2020</v>
      </c>
      <c r="D48" s="32">
        <f>'Экстремизм '!D204</f>
        <v>124</v>
      </c>
      <c r="E48" s="32"/>
      <c r="F48" s="32" t="s">
        <v>10</v>
      </c>
      <c r="G48" s="32" t="s">
        <v>10</v>
      </c>
      <c r="H48" s="32"/>
      <c r="I48" s="32">
        <f>'Экстремизм '!I204</f>
        <v>124</v>
      </c>
      <c r="J48" s="28"/>
      <c r="K48" s="341"/>
      <c r="L48" s="3"/>
    </row>
    <row r="49" spans="1:12" ht="23.85" customHeight="1" thickTop="1" thickBot="1">
      <c r="A49" s="3"/>
      <c r="B49" s="346"/>
      <c r="C49" s="307">
        <v>2021</v>
      </c>
      <c r="D49" s="202">
        <f>'Экстремизм '!D205</f>
        <v>89</v>
      </c>
      <c r="E49" s="202"/>
      <c r="F49" s="202"/>
      <c r="G49" s="202"/>
      <c r="H49" s="202"/>
      <c r="I49" s="202">
        <f>'Экстремизм '!I205</f>
        <v>89</v>
      </c>
      <c r="J49" s="203"/>
      <c r="K49" s="341"/>
      <c r="L49" s="3"/>
    </row>
    <row r="50" spans="1:12" ht="23.85" customHeight="1" thickTop="1" thickBot="1">
      <c r="A50" s="3"/>
      <c r="B50" s="347"/>
      <c r="C50" s="308">
        <v>2022</v>
      </c>
      <c r="D50" s="309">
        <f>'Экстремизм '!D206</f>
        <v>89</v>
      </c>
      <c r="E50" s="202"/>
      <c r="F50" s="202"/>
      <c r="G50" s="202"/>
      <c r="H50" s="202"/>
      <c r="I50" s="202">
        <f>'Экстремизм '!I206</f>
        <v>89</v>
      </c>
      <c r="J50" s="203"/>
      <c r="K50" s="341"/>
      <c r="L50" s="3"/>
    </row>
    <row r="51" spans="1:12" ht="41.85" customHeight="1" thickTop="1" thickBot="1">
      <c r="A51" s="3"/>
      <c r="B51" s="33" t="s">
        <v>12</v>
      </c>
      <c r="C51" s="13" t="s">
        <v>361</v>
      </c>
      <c r="D51" s="127">
        <f>D49+D48+D47+D46+D45+D50</f>
        <v>7895.8527799999993</v>
      </c>
      <c r="E51" s="34" t="s">
        <v>10</v>
      </c>
      <c r="F51" s="34" t="s">
        <v>10</v>
      </c>
      <c r="G51" s="34" t="s">
        <v>10</v>
      </c>
      <c r="H51" s="34" t="s">
        <v>10</v>
      </c>
      <c r="I51" s="127">
        <f>I49+I48+I47+I46+I45+I50</f>
        <v>7895.8527799999993</v>
      </c>
      <c r="J51" s="35" t="s">
        <v>10</v>
      </c>
      <c r="K51" s="341"/>
      <c r="L51" s="3"/>
    </row>
    <row r="52" spans="1:12" ht="15.75" customHeight="1" thickTop="1">
      <c r="A52" s="3"/>
      <c r="B52" s="36"/>
      <c r="C52" s="36"/>
      <c r="D52" s="36"/>
      <c r="E52" s="36"/>
      <c r="F52" s="36"/>
      <c r="G52" s="36"/>
      <c r="H52" s="36"/>
      <c r="I52" s="36"/>
      <c r="J52" s="36"/>
      <c r="K52" s="36"/>
      <c r="L52" s="3"/>
    </row>
    <row r="53" spans="1:12" ht="19.5" customHeight="1"/>
    <row r="54" spans="1:12" ht="22.7" customHeight="1"/>
  </sheetData>
  <sheetProtection selectLockedCells="1" selectUnlockedCells="1"/>
  <mergeCells count="26">
    <mergeCell ref="B1:K1"/>
    <mergeCell ref="B3:K3"/>
    <mergeCell ref="B4:B8"/>
    <mergeCell ref="C4:C8"/>
    <mergeCell ref="D4:D8"/>
    <mergeCell ref="E4:J4"/>
    <mergeCell ref="K4:K8"/>
    <mergeCell ref="E5:E8"/>
    <mergeCell ref="J5:J8"/>
    <mergeCell ref="I6:I8"/>
    <mergeCell ref="F5:I5"/>
    <mergeCell ref="F6:H6"/>
    <mergeCell ref="G7:H7"/>
    <mergeCell ref="F7:F8"/>
    <mergeCell ref="K10:K16"/>
    <mergeCell ref="K17:K23"/>
    <mergeCell ref="K24:K30"/>
    <mergeCell ref="B10:B15"/>
    <mergeCell ref="B17:B22"/>
    <mergeCell ref="B24:B29"/>
    <mergeCell ref="K31:K37"/>
    <mergeCell ref="K38:K44"/>
    <mergeCell ref="K45:K51"/>
    <mergeCell ref="B31:B36"/>
    <mergeCell ref="B38:B43"/>
    <mergeCell ref="B45:B50"/>
  </mergeCells>
  <pageMargins left="0.2" right="0.2" top="8.2638888888888887E-2" bottom="0.10555555555555556" header="0.51180555555555551" footer="0.51180555555555551"/>
  <pageSetup paperSize="9" scale="47" firstPageNumber="0" orientation="landscape" horizontalDpi="300" verticalDpi="300" r:id="rId1"/>
  <headerFooter alignWithMargins="0"/>
  <rowBreaks count="1" manualBreakCount="1">
    <brk id="37" min="1" max="10" man="1"/>
  </rowBreaks>
</worksheet>
</file>

<file path=xl/worksheets/sheet2.xml><?xml version="1.0" encoding="utf-8"?>
<worksheet xmlns="http://schemas.openxmlformats.org/spreadsheetml/2006/main" xmlns:r="http://schemas.openxmlformats.org/officeDocument/2006/relationships">
  <dimension ref="A1:IX65558"/>
  <sheetViews>
    <sheetView tabSelected="1" view="pageBreakPreview" zoomScale="60" workbookViewId="0">
      <selection activeCell="I55" sqref="I55"/>
    </sheetView>
  </sheetViews>
  <sheetFormatPr defaultColWidth="12.42578125" defaultRowHeight="17.25" customHeight="1"/>
  <cols>
    <col min="1" max="1" width="8.85546875" style="37" customWidth="1"/>
    <col min="2" max="2" width="62" style="37" customWidth="1"/>
    <col min="3" max="3" width="15.85546875" style="37" customWidth="1"/>
    <col min="4" max="4" width="14.7109375" style="37" customWidth="1"/>
    <col min="5" max="7" width="9" style="37" customWidth="1"/>
    <col min="8" max="8" width="17.42578125" style="37" customWidth="1"/>
    <col min="9" max="9" width="21.42578125" style="37" customWidth="1"/>
    <col min="10" max="10" width="11.140625" style="37" customWidth="1"/>
    <col min="11" max="11" width="33.140625" style="37" customWidth="1"/>
    <col min="12" max="12" width="41.42578125" style="37" customWidth="1"/>
    <col min="13" max="14" width="3.140625" style="1" customWidth="1"/>
    <col min="15" max="15" width="3.5703125" style="1" customWidth="1"/>
    <col min="16" max="16384" width="12.42578125" style="37"/>
  </cols>
  <sheetData>
    <row r="1" spans="1:12" ht="59.25" customHeight="1">
      <c r="A1" s="386"/>
      <c r="B1" s="386"/>
      <c r="C1" s="386"/>
      <c r="D1" s="386"/>
      <c r="E1" s="386"/>
      <c r="F1" s="386"/>
      <c r="G1" s="386"/>
      <c r="H1" s="386"/>
      <c r="I1" s="386"/>
      <c r="J1" s="386"/>
      <c r="K1" s="386"/>
      <c r="L1" s="386"/>
    </row>
    <row r="2" spans="1:12" ht="29.45" customHeight="1">
      <c r="A2" s="387" t="s">
        <v>13</v>
      </c>
      <c r="B2" s="387"/>
      <c r="C2" s="387"/>
      <c r="D2" s="387"/>
      <c r="E2" s="387"/>
      <c r="F2" s="387"/>
      <c r="G2" s="387"/>
      <c r="H2" s="387"/>
      <c r="I2" s="387"/>
      <c r="J2" s="387"/>
      <c r="K2" s="387"/>
      <c r="L2" s="387"/>
    </row>
    <row r="3" spans="1:12" ht="27.6" customHeight="1">
      <c r="A3" s="388" t="s">
        <v>359</v>
      </c>
      <c r="B3" s="388"/>
      <c r="C3" s="388"/>
      <c r="D3" s="388"/>
      <c r="E3" s="388"/>
      <c r="F3" s="388"/>
      <c r="G3" s="388"/>
      <c r="H3" s="388"/>
      <c r="I3" s="388"/>
      <c r="J3" s="388"/>
      <c r="K3" s="388"/>
      <c r="L3" s="388"/>
    </row>
    <row r="4" spans="1:12" ht="29.25" customHeight="1" thickBot="1">
      <c r="A4" s="381" t="s">
        <v>14</v>
      </c>
      <c r="B4" s="381" t="s">
        <v>1</v>
      </c>
      <c r="C4" s="381" t="s">
        <v>2</v>
      </c>
      <c r="D4" s="381" t="s">
        <v>15</v>
      </c>
      <c r="E4" s="381" t="s">
        <v>16</v>
      </c>
      <c r="F4" s="381"/>
      <c r="G4" s="381"/>
      <c r="H4" s="381"/>
      <c r="I4" s="381"/>
      <c r="J4" s="381" t="s">
        <v>7</v>
      </c>
      <c r="K4" s="381" t="s">
        <v>296</v>
      </c>
      <c r="L4" s="381" t="s">
        <v>291</v>
      </c>
    </row>
    <row r="5" spans="1:12" ht="31.7" customHeight="1" thickBot="1">
      <c r="A5" s="381"/>
      <c r="B5" s="381"/>
      <c r="C5" s="381"/>
      <c r="D5" s="381"/>
      <c r="E5" s="381" t="s">
        <v>5</v>
      </c>
      <c r="F5" s="395" t="s">
        <v>6</v>
      </c>
      <c r="G5" s="394"/>
      <c r="H5" s="394"/>
      <c r="I5" s="396"/>
      <c r="J5" s="381"/>
      <c r="K5" s="381"/>
      <c r="L5" s="381"/>
    </row>
    <row r="6" spans="1:12" ht="31.7" customHeight="1" thickBot="1">
      <c r="A6" s="381"/>
      <c r="B6" s="381"/>
      <c r="C6" s="381"/>
      <c r="D6" s="381"/>
      <c r="E6" s="381"/>
      <c r="F6" s="395" t="s">
        <v>8</v>
      </c>
      <c r="G6" s="394"/>
      <c r="H6" s="394"/>
      <c r="I6" s="389" t="s">
        <v>9</v>
      </c>
      <c r="J6" s="381"/>
      <c r="K6" s="381"/>
      <c r="L6" s="381"/>
    </row>
    <row r="7" spans="1:12" ht="31.7" customHeight="1" thickBot="1">
      <c r="A7" s="381"/>
      <c r="B7" s="381"/>
      <c r="C7" s="381"/>
      <c r="D7" s="381"/>
      <c r="E7" s="381"/>
      <c r="F7" s="392" t="s">
        <v>287</v>
      </c>
      <c r="G7" s="394" t="s">
        <v>288</v>
      </c>
      <c r="H7" s="394"/>
      <c r="I7" s="390"/>
      <c r="J7" s="381"/>
      <c r="K7" s="381"/>
      <c r="L7" s="381"/>
    </row>
    <row r="8" spans="1:12" ht="81" customHeight="1" thickBot="1">
      <c r="A8" s="381"/>
      <c r="B8" s="381"/>
      <c r="C8" s="381"/>
      <c r="D8" s="381"/>
      <c r="E8" s="381"/>
      <c r="F8" s="393"/>
      <c r="G8" s="131" t="s">
        <v>289</v>
      </c>
      <c r="H8" s="132" t="s">
        <v>290</v>
      </c>
      <c r="I8" s="391"/>
      <c r="J8" s="381"/>
      <c r="K8" s="381"/>
      <c r="L8" s="381"/>
    </row>
    <row r="9" spans="1:12" ht="40.9" customHeight="1" thickBot="1">
      <c r="A9" s="38">
        <v>1</v>
      </c>
      <c r="B9" s="38">
        <v>2</v>
      </c>
      <c r="C9" s="38">
        <v>3</v>
      </c>
      <c r="D9" s="38">
        <v>4</v>
      </c>
      <c r="E9" s="38">
        <v>5</v>
      </c>
      <c r="F9" s="129">
        <v>6</v>
      </c>
      <c r="G9" s="129">
        <v>7</v>
      </c>
      <c r="H9" s="38">
        <v>8</v>
      </c>
      <c r="I9" s="38">
        <v>9</v>
      </c>
      <c r="J9" s="38">
        <v>10</v>
      </c>
      <c r="K9" s="38">
        <v>11</v>
      </c>
      <c r="L9" s="38">
        <v>12</v>
      </c>
    </row>
    <row r="10" spans="1:12" ht="33.200000000000003" customHeight="1">
      <c r="A10" s="398" t="s">
        <v>17</v>
      </c>
      <c r="B10" s="398"/>
      <c r="C10" s="398"/>
      <c r="D10" s="398"/>
      <c r="E10" s="398"/>
      <c r="F10" s="398"/>
      <c r="G10" s="398"/>
      <c r="H10" s="398"/>
      <c r="I10" s="398"/>
      <c r="J10" s="398"/>
      <c r="K10" s="398"/>
      <c r="L10" s="398"/>
    </row>
    <row r="11" spans="1:12" ht="21.75" customHeight="1">
      <c r="A11" s="399" t="s">
        <v>18</v>
      </c>
      <c r="B11" s="399"/>
      <c r="C11" s="399"/>
      <c r="D11" s="399"/>
      <c r="E11" s="399"/>
      <c r="F11" s="399"/>
      <c r="G11" s="399"/>
      <c r="H11" s="399"/>
      <c r="I11" s="399"/>
      <c r="J11" s="399"/>
      <c r="K11" s="399"/>
      <c r="L11" s="399"/>
    </row>
    <row r="12" spans="1:12" ht="20.100000000000001" customHeight="1" thickBot="1">
      <c r="A12" s="399" t="s">
        <v>19</v>
      </c>
      <c r="B12" s="399"/>
      <c r="C12" s="399"/>
      <c r="D12" s="399"/>
      <c r="E12" s="399"/>
      <c r="F12" s="399"/>
      <c r="G12" s="399"/>
      <c r="H12" s="399"/>
      <c r="I12" s="399"/>
      <c r="J12" s="399"/>
      <c r="K12" s="399"/>
      <c r="L12" s="399"/>
    </row>
    <row r="13" spans="1:12" ht="21" customHeight="1" thickBot="1">
      <c r="A13" s="381" t="s">
        <v>20</v>
      </c>
      <c r="B13" s="381" t="s">
        <v>21</v>
      </c>
      <c r="C13" s="381" t="s">
        <v>361</v>
      </c>
      <c r="D13" s="380" t="s">
        <v>10</v>
      </c>
      <c r="E13" s="380" t="s">
        <v>10</v>
      </c>
      <c r="F13" s="377" t="s">
        <v>10</v>
      </c>
      <c r="G13" s="377" t="s">
        <v>10</v>
      </c>
      <c r="H13" s="380" t="s">
        <v>10</v>
      </c>
      <c r="I13" s="380" t="s">
        <v>10</v>
      </c>
      <c r="J13" s="400" t="s">
        <v>10</v>
      </c>
      <c r="K13" s="397" t="s">
        <v>22</v>
      </c>
      <c r="L13" s="381" t="s">
        <v>23</v>
      </c>
    </row>
    <row r="14" spans="1:12" ht="45" customHeight="1" thickBot="1">
      <c r="A14" s="381"/>
      <c r="B14" s="381"/>
      <c r="C14" s="381"/>
      <c r="D14" s="380"/>
      <c r="E14" s="380"/>
      <c r="F14" s="379"/>
      <c r="G14" s="379"/>
      <c r="H14" s="380"/>
      <c r="I14" s="380"/>
      <c r="J14" s="400"/>
      <c r="K14" s="397"/>
      <c r="L14" s="381"/>
    </row>
    <row r="15" spans="1:12" ht="43.5" customHeight="1" thickBot="1">
      <c r="A15" s="381"/>
      <c r="B15" s="381"/>
      <c r="C15" s="381"/>
      <c r="D15" s="380"/>
      <c r="E15" s="380"/>
      <c r="F15" s="378"/>
      <c r="G15" s="378"/>
      <c r="H15" s="380"/>
      <c r="I15" s="380"/>
      <c r="J15" s="400"/>
      <c r="K15" s="397"/>
      <c r="L15" s="381"/>
    </row>
    <row r="16" spans="1:12" ht="28.5" customHeight="1" thickBot="1">
      <c r="A16" s="381" t="s">
        <v>24</v>
      </c>
      <c r="B16" s="381" t="s">
        <v>25</v>
      </c>
      <c r="C16" s="381" t="s">
        <v>361</v>
      </c>
      <c r="D16" s="380" t="s">
        <v>10</v>
      </c>
      <c r="E16" s="380" t="s">
        <v>10</v>
      </c>
      <c r="F16" s="377" t="s">
        <v>10</v>
      </c>
      <c r="G16" s="377" t="s">
        <v>10</v>
      </c>
      <c r="H16" s="380" t="s">
        <v>10</v>
      </c>
      <c r="I16" s="380" t="s">
        <v>10</v>
      </c>
      <c r="J16" s="397" t="s">
        <v>10</v>
      </c>
      <c r="K16" s="397" t="s">
        <v>305</v>
      </c>
      <c r="L16" s="381" t="s">
        <v>26</v>
      </c>
    </row>
    <row r="17" spans="1:12" ht="29.25" customHeight="1" thickBot="1">
      <c r="A17" s="381"/>
      <c r="B17" s="381"/>
      <c r="C17" s="381"/>
      <c r="D17" s="380"/>
      <c r="E17" s="380"/>
      <c r="F17" s="379"/>
      <c r="G17" s="379"/>
      <c r="H17" s="380"/>
      <c r="I17" s="380"/>
      <c r="J17" s="397"/>
      <c r="K17" s="397"/>
      <c r="L17" s="381"/>
    </row>
    <row r="18" spans="1:12" ht="87.6" customHeight="1" thickBot="1">
      <c r="A18" s="381"/>
      <c r="B18" s="381"/>
      <c r="C18" s="381"/>
      <c r="D18" s="380"/>
      <c r="E18" s="380"/>
      <c r="F18" s="378"/>
      <c r="G18" s="378"/>
      <c r="H18" s="380"/>
      <c r="I18" s="380"/>
      <c r="J18" s="397"/>
      <c r="K18" s="401"/>
      <c r="L18" s="381"/>
    </row>
    <row r="19" spans="1:12" ht="34.35" customHeight="1" thickBot="1">
      <c r="A19" s="383" t="s">
        <v>27</v>
      </c>
      <c r="B19" s="383" t="s">
        <v>357</v>
      </c>
      <c r="C19" s="38">
        <v>2017</v>
      </c>
      <c r="D19" s="41"/>
      <c r="E19" s="41" t="s">
        <v>10</v>
      </c>
      <c r="F19" s="41" t="s">
        <v>10</v>
      </c>
      <c r="G19" s="41" t="s">
        <v>10</v>
      </c>
      <c r="H19" s="41" t="s">
        <v>10</v>
      </c>
      <c r="I19" s="41"/>
      <c r="J19" s="271" t="s">
        <v>10</v>
      </c>
      <c r="K19" s="418" t="s">
        <v>28</v>
      </c>
      <c r="L19" s="375" t="s">
        <v>360</v>
      </c>
    </row>
    <row r="20" spans="1:12" ht="33.4" customHeight="1" thickBot="1">
      <c r="A20" s="382"/>
      <c r="B20" s="382"/>
      <c r="C20" s="38">
        <v>2018</v>
      </c>
      <c r="D20" s="41">
        <v>0</v>
      </c>
      <c r="E20" s="41" t="s">
        <v>10</v>
      </c>
      <c r="F20" s="41" t="s">
        <v>10</v>
      </c>
      <c r="G20" s="41" t="s">
        <v>10</v>
      </c>
      <c r="H20" s="41" t="s">
        <v>10</v>
      </c>
      <c r="I20" s="41">
        <v>0</v>
      </c>
      <c r="J20" s="271" t="s">
        <v>10</v>
      </c>
      <c r="K20" s="419"/>
      <c r="L20" s="376"/>
    </row>
    <row r="21" spans="1:12" ht="30.75" customHeight="1" thickBot="1">
      <c r="A21" s="382"/>
      <c r="B21" s="382"/>
      <c r="C21" s="38">
        <v>2019</v>
      </c>
      <c r="D21" s="41">
        <f>I21</f>
        <v>60</v>
      </c>
      <c r="E21" s="41" t="s">
        <v>10</v>
      </c>
      <c r="F21" s="41" t="s">
        <v>10</v>
      </c>
      <c r="G21" s="41" t="s">
        <v>10</v>
      </c>
      <c r="H21" s="41" t="s">
        <v>10</v>
      </c>
      <c r="I21" s="41">
        <v>60</v>
      </c>
      <c r="J21" s="271" t="s">
        <v>10</v>
      </c>
      <c r="K21" s="419"/>
      <c r="L21" s="376"/>
    </row>
    <row r="22" spans="1:12" ht="30.75" customHeight="1" thickBot="1">
      <c r="A22" s="382"/>
      <c r="B22" s="382"/>
      <c r="C22" s="38">
        <v>2020</v>
      </c>
      <c r="D22" s="41">
        <v>60</v>
      </c>
      <c r="E22" s="41"/>
      <c r="F22" s="41" t="s">
        <v>10</v>
      </c>
      <c r="G22" s="41" t="s">
        <v>10</v>
      </c>
      <c r="H22" s="41"/>
      <c r="I22" s="41">
        <v>60</v>
      </c>
      <c r="J22" s="271"/>
      <c r="K22" s="419"/>
      <c r="L22" s="376"/>
    </row>
    <row r="23" spans="1:12" ht="30.75" customHeight="1" thickBot="1">
      <c r="A23" s="382"/>
      <c r="B23" s="382"/>
      <c r="C23" s="157">
        <v>2021</v>
      </c>
      <c r="D23" s="180">
        <v>60</v>
      </c>
      <c r="E23" s="41"/>
      <c r="F23" s="180"/>
      <c r="G23" s="180"/>
      <c r="H23" s="180"/>
      <c r="I23" s="180">
        <v>60</v>
      </c>
      <c r="J23" s="272"/>
      <c r="K23" s="419"/>
      <c r="L23" s="376"/>
    </row>
    <row r="24" spans="1:12" ht="30.75" customHeight="1" thickBot="1">
      <c r="A24" s="414"/>
      <c r="B24" s="414"/>
      <c r="C24" s="264">
        <v>2022</v>
      </c>
      <c r="D24" s="180">
        <v>60</v>
      </c>
      <c r="E24" s="41"/>
      <c r="F24" s="180"/>
      <c r="G24" s="180"/>
      <c r="H24" s="180"/>
      <c r="I24" s="180">
        <v>60</v>
      </c>
      <c r="J24" s="272"/>
      <c r="K24" s="420"/>
      <c r="L24" s="310"/>
    </row>
    <row r="25" spans="1:12" ht="90.75" customHeight="1" thickBot="1">
      <c r="A25" s="42" t="s">
        <v>29</v>
      </c>
      <c r="B25" s="40" t="s">
        <v>30</v>
      </c>
      <c r="C25" s="264" t="s">
        <v>361</v>
      </c>
      <c r="D25" s="44" t="s">
        <v>10</v>
      </c>
      <c r="E25" s="39" t="s">
        <v>10</v>
      </c>
      <c r="F25" s="133" t="s">
        <v>10</v>
      </c>
      <c r="G25" s="133" t="s">
        <v>10</v>
      </c>
      <c r="H25" s="44" t="s">
        <v>10</v>
      </c>
      <c r="I25" s="44" t="s">
        <v>10</v>
      </c>
      <c r="J25" s="181" t="s">
        <v>10</v>
      </c>
      <c r="K25" s="182" t="s">
        <v>306</v>
      </c>
      <c r="L25" s="182" t="s">
        <v>31</v>
      </c>
    </row>
    <row r="26" spans="1:12" ht="42.75" customHeight="1" thickBot="1">
      <c r="A26" s="381" t="s">
        <v>32</v>
      </c>
      <c r="B26" s="383" t="s">
        <v>33</v>
      </c>
      <c r="C26" s="383" t="s">
        <v>361</v>
      </c>
      <c r="D26" s="377" t="s">
        <v>10</v>
      </c>
      <c r="E26" s="377" t="s">
        <v>10</v>
      </c>
      <c r="F26" s="377" t="s">
        <v>10</v>
      </c>
      <c r="G26" s="133"/>
      <c r="H26" s="377" t="s">
        <v>10</v>
      </c>
      <c r="I26" s="377" t="s">
        <v>10</v>
      </c>
      <c r="J26" s="383" t="s">
        <v>10</v>
      </c>
      <c r="K26" s="382" t="s">
        <v>307</v>
      </c>
      <c r="L26" s="382" t="s">
        <v>34</v>
      </c>
    </row>
    <row r="27" spans="1:12" ht="133.9" customHeight="1" thickBot="1">
      <c r="A27" s="381"/>
      <c r="B27" s="383"/>
      <c r="C27" s="383"/>
      <c r="D27" s="377"/>
      <c r="E27" s="377"/>
      <c r="F27" s="378"/>
      <c r="G27" s="133" t="s">
        <v>10</v>
      </c>
      <c r="H27" s="377"/>
      <c r="I27" s="377"/>
      <c r="J27" s="383"/>
      <c r="K27" s="383"/>
      <c r="L27" s="383"/>
    </row>
    <row r="28" spans="1:12" ht="44.25" customHeight="1" thickBot="1">
      <c r="A28" s="383" t="s">
        <v>35</v>
      </c>
      <c r="B28" s="383" t="s">
        <v>36</v>
      </c>
      <c r="C28" s="38">
        <v>2017</v>
      </c>
      <c r="D28" s="41">
        <f>J28</f>
        <v>10</v>
      </c>
      <c r="E28" s="41" t="s">
        <v>10</v>
      </c>
      <c r="F28" s="41" t="s">
        <v>10</v>
      </c>
      <c r="G28" s="41" t="s">
        <v>10</v>
      </c>
      <c r="H28" s="41" t="s">
        <v>10</v>
      </c>
      <c r="I28" s="41" t="s">
        <v>10</v>
      </c>
      <c r="J28" s="41">
        <v>10</v>
      </c>
      <c r="K28" s="381" t="s">
        <v>37</v>
      </c>
      <c r="L28" s="381" t="s">
        <v>38</v>
      </c>
    </row>
    <row r="29" spans="1:12" ht="46.15" customHeight="1" thickBot="1">
      <c r="A29" s="382"/>
      <c r="B29" s="382"/>
      <c r="C29" s="38">
        <v>2018</v>
      </c>
      <c r="D29" s="41" t="s">
        <v>10</v>
      </c>
      <c r="E29" s="41" t="s">
        <v>10</v>
      </c>
      <c r="F29" s="41" t="s">
        <v>10</v>
      </c>
      <c r="G29" s="41" t="s">
        <v>10</v>
      </c>
      <c r="H29" s="41" t="s">
        <v>10</v>
      </c>
      <c r="I29" s="41" t="s">
        <v>10</v>
      </c>
      <c r="J29" s="41" t="s">
        <v>10</v>
      </c>
      <c r="K29" s="381"/>
      <c r="L29" s="381"/>
    </row>
    <row r="30" spans="1:12" ht="39.4" customHeight="1" thickBot="1">
      <c r="A30" s="382"/>
      <c r="B30" s="382"/>
      <c r="C30" s="38">
        <v>2019</v>
      </c>
      <c r="D30" s="41">
        <v>10</v>
      </c>
      <c r="E30" s="41" t="s">
        <v>10</v>
      </c>
      <c r="F30" s="41" t="s">
        <v>10</v>
      </c>
      <c r="G30" s="41" t="s">
        <v>10</v>
      </c>
      <c r="H30" s="41" t="s">
        <v>10</v>
      </c>
      <c r="I30" s="41" t="s">
        <v>10</v>
      </c>
      <c r="J30" s="41">
        <v>10</v>
      </c>
      <c r="K30" s="381"/>
      <c r="L30" s="381"/>
    </row>
    <row r="31" spans="1:12" ht="39.4" customHeight="1" thickBot="1">
      <c r="A31" s="382"/>
      <c r="B31" s="382"/>
      <c r="C31" s="154">
        <v>2020</v>
      </c>
      <c r="D31" s="41">
        <v>10</v>
      </c>
      <c r="E31" s="41" t="s">
        <v>10</v>
      </c>
      <c r="F31" s="41" t="s">
        <v>10</v>
      </c>
      <c r="G31" s="41" t="s">
        <v>10</v>
      </c>
      <c r="H31" s="41" t="s">
        <v>10</v>
      </c>
      <c r="I31" s="41" t="s">
        <v>10</v>
      </c>
      <c r="J31" s="41">
        <v>10</v>
      </c>
      <c r="K31" s="381"/>
      <c r="L31" s="381"/>
    </row>
    <row r="32" spans="1:12" ht="39.4" customHeight="1" thickBot="1">
      <c r="A32" s="382"/>
      <c r="B32" s="382"/>
      <c r="C32" s="38">
        <v>2021</v>
      </c>
      <c r="D32" s="41">
        <v>10</v>
      </c>
      <c r="E32" s="41" t="s">
        <v>10</v>
      </c>
      <c r="F32" s="41" t="s">
        <v>10</v>
      </c>
      <c r="G32" s="41" t="s">
        <v>10</v>
      </c>
      <c r="H32" s="41" t="s">
        <v>10</v>
      </c>
      <c r="I32" s="41" t="s">
        <v>10</v>
      </c>
      <c r="J32" s="41">
        <v>10</v>
      </c>
      <c r="K32" s="381"/>
      <c r="L32" s="381"/>
    </row>
    <row r="33" spans="1:12" ht="39.4" customHeight="1" thickBot="1">
      <c r="A33" s="414"/>
      <c r="B33" s="414"/>
      <c r="C33" s="270">
        <v>2022</v>
      </c>
      <c r="D33" s="41">
        <v>10</v>
      </c>
      <c r="E33" s="41" t="s">
        <v>10</v>
      </c>
      <c r="F33" s="41" t="s">
        <v>10</v>
      </c>
      <c r="G33" s="41" t="s">
        <v>10</v>
      </c>
      <c r="H33" s="41" t="s">
        <v>10</v>
      </c>
      <c r="I33" s="41" t="s">
        <v>10</v>
      </c>
      <c r="J33" s="41">
        <v>10</v>
      </c>
      <c r="K33" s="270"/>
      <c r="L33" s="270"/>
    </row>
    <row r="34" spans="1:12" ht="16.5" customHeight="1" thickBot="1">
      <c r="A34" s="381" t="s">
        <v>39</v>
      </c>
      <c r="B34" s="395" t="s">
        <v>40</v>
      </c>
      <c r="C34" s="381" t="s">
        <v>361</v>
      </c>
      <c r="D34" s="380" t="s">
        <v>10</v>
      </c>
      <c r="E34" s="380" t="s">
        <v>10</v>
      </c>
      <c r="F34" s="377" t="s">
        <v>10</v>
      </c>
      <c r="G34" s="377" t="s">
        <v>10</v>
      </c>
      <c r="H34" s="380" t="s">
        <v>10</v>
      </c>
      <c r="I34" s="380" t="s">
        <v>10</v>
      </c>
      <c r="J34" s="381" t="s">
        <v>10</v>
      </c>
      <c r="K34" s="381" t="s">
        <v>308</v>
      </c>
      <c r="L34" s="381" t="s">
        <v>41</v>
      </c>
    </row>
    <row r="35" spans="1:12" ht="29.25" customHeight="1" thickBot="1">
      <c r="A35" s="381"/>
      <c r="B35" s="395"/>
      <c r="C35" s="381"/>
      <c r="D35" s="380"/>
      <c r="E35" s="380"/>
      <c r="F35" s="379"/>
      <c r="G35" s="379"/>
      <c r="H35" s="380"/>
      <c r="I35" s="380"/>
      <c r="J35" s="381"/>
      <c r="K35" s="381"/>
      <c r="L35" s="381"/>
    </row>
    <row r="36" spans="1:12" ht="57.95" customHeight="1" thickBot="1">
      <c r="A36" s="381"/>
      <c r="B36" s="395"/>
      <c r="C36" s="381"/>
      <c r="D36" s="380"/>
      <c r="E36" s="380"/>
      <c r="F36" s="378"/>
      <c r="G36" s="378"/>
      <c r="H36" s="380"/>
      <c r="I36" s="380"/>
      <c r="J36" s="381"/>
      <c r="K36" s="381"/>
      <c r="L36" s="381"/>
    </row>
    <row r="37" spans="1:12" ht="67.5" customHeight="1" thickBot="1">
      <c r="A37" s="381"/>
      <c r="B37" s="395"/>
      <c r="C37" s="383"/>
      <c r="D37" s="380"/>
      <c r="E37" s="380"/>
      <c r="F37" s="128"/>
      <c r="G37" s="128"/>
      <c r="H37" s="380"/>
      <c r="I37" s="380"/>
      <c r="J37" s="381"/>
      <c r="K37" s="381"/>
      <c r="L37" s="381"/>
    </row>
    <row r="38" spans="1:12" ht="30" customHeight="1" thickBot="1">
      <c r="A38" s="383" t="s">
        <v>42</v>
      </c>
      <c r="B38" s="415" t="s">
        <v>43</v>
      </c>
      <c r="C38" s="182">
        <v>2017</v>
      </c>
      <c r="D38" s="223" t="s">
        <v>10</v>
      </c>
      <c r="E38" s="209"/>
      <c r="F38" s="210"/>
      <c r="G38" s="210"/>
      <c r="H38" s="209"/>
      <c r="I38" s="209" t="s">
        <v>10</v>
      </c>
      <c r="J38" s="208"/>
      <c r="K38" s="383" t="s">
        <v>44</v>
      </c>
      <c r="L38" s="424" t="s">
        <v>45</v>
      </c>
    </row>
    <row r="39" spans="1:12" ht="27.75" customHeight="1" thickBot="1">
      <c r="A39" s="382"/>
      <c r="B39" s="416"/>
      <c r="C39" s="182">
        <v>2018</v>
      </c>
      <c r="D39" s="223" t="s">
        <v>10</v>
      </c>
      <c r="E39" s="209"/>
      <c r="F39" s="210"/>
      <c r="G39" s="210"/>
      <c r="H39" s="209"/>
      <c r="I39" s="209" t="s">
        <v>10</v>
      </c>
      <c r="J39" s="208"/>
      <c r="K39" s="382"/>
      <c r="L39" s="425"/>
    </row>
    <row r="40" spans="1:12" ht="21" customHeight="1" thickBot="1">
      <c r="A40" s="382"/>
      <c r="B40" s="416"/>
      <c r="C40" s="384">
        <v>2019</v>
      </c>
      <c r="D40" s="385" t="s">
        <v>10</v>
      </c>
      <c r="E40" s="380" t="s">
        <v>10</v>
      </c>
      <c r="F40" s="377" t="s">
        <v>10</v>
      </c>
      <c r="G40" s="377" t="s">
        <v>10</v>
      </c>
      <c r="H40" s="380" t="s">
        <v>10</v>
      </c>
      <c r="I40" s="380" t="s">
        <v>10</v>
      </c>
      <c r="J40" s="381" t="s">
        <v>10</v>
      </c>
      <c r="K40" s="382"/>
      <c r="L40" s="425"/>
    </row>
    <row r="41" spans="1:12" ht="13.5" customHeight="1" thickBot="1">
      <c r="A41" s="382"/>
      <c r="B41" s="416"/>
      <c r="C41" s="384"/>
      <c r="D41" s="385"/>
      <c r="E41" s="380"/>
      <c r="F41" s="378"/>
      <c r="G41" s="378"/>
      <c r="H41" s="380"/>
      <c r="I41" s="380"/>
      <c r="J41" s="381"/>
      <c r="K41" s="382"/>
      <c r="L41" s="425"/>
    </row>
    <row r="42" spans="1:12" ht="53.25" hidden="1" customHeight="1" thickBot="1">
      <c r="A42" s="382"/>
      <c r="B42" s="416"/>
      <c r="C42" s="182">
        <v>2020</v>
      </c>
      <c r="D42" s="223"/>
      <c r="E42" s="209"/>
      <c r="F42" s="211"/>
      <c r="G42" s="211"/>
      <c r="H42" s="209"/>
      <c r="I42" s="209"/>
      <c r="J42" s="208"/>
      <c r="K42" s="382"/>
      <c r="L42" s="425"/>
    </row>
    <row r="43" spans="1:12" ht="132.75" hidden="1" customHeight="1" thickBot="1">
      <c r="A43" s="382"/>
      <c r="B43" s="416"/>
      <c r="C43" s="182">
        <v>2021</v>
      </c>
      <c r="D43" s="223"/>
      <c r="E43" s="209"/>
      <c r="F43" s="211"/>
      <c r="G43" s="211"/>
      <c r="H43" s="209"/>
      <c r="I43" s="209"/>
      <c r="J43" s="208"/>
      <c r="K43" s="382"/>
      <c r="L43" s="425"/>
    </row>
    <row r="44" spans="1:12" ht="35.25" customHeight="1" thickBot="1">
      <c r="A44" s="382"/>
      <c r="B44" s="416"/>
      <c r="C44" s="182">
        <v>2020</v>
      </c>
      <c r="D44" s="236">
        <v>0</v>
      </c>
      <c r="E44" s="209"/>
      <c r="F44" s="211"/>
      <c r="G44" s="211"/>
      <c r="H44" s="209"/>
      <c r="I44" s="235">
        <v>0</v>
      </c>
      <c r="J44" s="208"/>
      <c r="K44" s="382"/>
      <c r="L44" s="425"/>
    </row>
    <row r="45" spans="1:12" ht="28.5" customHeight="1" thickBot="1">
      <c r="A45" s="382"/>
      <c r="B45" s="416"/>
      <c r="C45" s="311">
        <v>2021</v>
      </c>
      <c r="D45" s="312">
        <v>0</v>
      </c>
      <c r="E45" s="273"/>
      <c r="F45" s="274"/>
      <c r="G45" s="274"/>
      <c r="H45" s="273"/>
      <c r="I45" s="273">
        <v>0</v>
      </c>
      <c r="J45" s="208"/>
      <c r="K45" s="382"/>
      <c r="L45" s="425"/>
    </row>
    <row r="46" spans="1:12" ht="28.5" customHeight="1" thickBot="1">
      <c r="A46" s="414"/>
      <c r="B46" s="417"/>
      <c r="C46" s="277">
        <v>2022</v>
      </c>
      <c r="D46" s="313">
        <v>0</v>
      </c>
      <c r="E46" s="313" t="s">
        <v>10</v>
      </c>
      <c r="F46" s="313" t="s">
        <v>10</v>
      </c>
      <c r="G46" s="313" t="s">
        <v>10</v>
      </c>
      <c r="H46" s="313" t="s">
        <v>10</v>
      </c>
      <c r="I46" s="313" t="s">
        <v>10</v>
      </c>
      <c r="J46" s="313" t="s">
        <v>10</v>
      </c>
      <c r="K46" s="414"/>
      <c r="L46" s="426"/>
    </row>
    <row r="47" spans="1:12" ht="26.65" customHeight="1" thickBot="1">
      <c r="A47" s="383" t="s">
        <v>46</v>
      </c>
      <c r="B47" s="421" t="s">
        <v>47</v>
      </c>
      <c r="C47" s="224">
        <v>2017</v>
      </c>
      <c r="D47" s="275" t="s">
        <v>10</v>
      </c>
      <c r="E47" s="275" t="s">
        <v>10</v>
      </c>
      <c r="F47" s="275" t="s">
        <v>10</v>
      </c>
      <c r="G47" s="275" t="s">
        <v>10</v>
      </c>
      <c r="H47" s="275" t="s">
        <v>10</v>
      </c>
      <c r="I47" s="275" t="s">
        <v>10</v>
      </c>
      <c r="J47" s="38" t="s">
        <v>10</v>
      </c>
      <c r="K47" s="383" t="s">
        <v>48</v>
      </c>
      <c r="L47" s="383" t="s">
        <v>49</v>
      </c>
    </row>
    <row r="48" spans="1:12" ht="27.6" customHeight="1" thickBot="1">
      <c r="A48" s="382"/>
      <c r="B48" s="422"/>
      <c r="C48" s="45">
        <v>2018</v>
      </c>
      <c r="D48" s="39">
        <v>1068.164</v>
      </c>
      <c r="E48" s="39" t="s">
        <v>10</v>
      </c>
      <c r="F48" s="128" t="s">
        <v>10</v>
      </c>
      <c r="G48" s="128" t="s">
        <v>10</v>
      </c>
      <c r="H48" s="39" t="s">
        <v>10</v>
      </c>
      <c r="I48" s="39">
        <v>1068.164</v>
      </c>
      <c r="J48" s="38" t="s">
        <v>10</v>
      </c>
      <c r="K48" s="382"/>
      <c r="L48" s="382"/>
    </row>
    <row r="49" spans="1:258" ht="22.7" customHeight="1" thickBot="1">
      <c r="A49" s="382"/>
      <c r="B49" s="422"/>
      <c r="C49" s="45">
        <v>2019</v>
      </c>
      <c r="D49" s="155">
        <v>0</v>
      </c>
      <c r="E49" s="39" t="s">
        <v>10</v>
      </c>
      <c r="F49" s="128" t="s">
        <v>10</v>
      </c>
      <c r="G49" s="128" t="s">
        <v>10</v>
      </c>
      <c r="H49" s="39" t="s">
        <v>10</v>
      </c>
      <c r="I49" s="155">
        <v>0</v>
      </c>
      <c r="J49" s="38" t="s">
        <v>10</v>
      </c>
      <c r="K49" s="382"/>
      <c r="L49" s="382"/>
    </row>
    <row r="50" spans="1:258" ht="25.7" customHeight="1" thickBot="1">
      <c r="A50" s="382"/>
      <c r="B50" s="422"/>
      <c r="C50" s="45">
        <v>2020</v>
      </c>
      <c r="D50" s="155">
        <v>0</v>
      </c>
      <c r="E50" s="39" t="s">
        <v>10</v>
      </c>
      <c r="F50" s="128" t="s">
        <v>10</v>
      </c>
      <c r="G50" s="128" t="s">
        <v>10</v>
      </c>
      <c r="H50" s="39" t="s">
        <v>10</v>
      </c>
      <c r="I50" s="155">
        <v>0</v>
      </c>
      <c r="J50" s="38" t="s">
        <v>10</v>
      </c>
      <c r="K50" s="382"/>
      <c r="L50" s="382"/>
    </row>
    <row r="51" spans="1:258" ht="25.7" customHeight="1" thickBot="1">
      <c r="A51" s="382"/>
      <c r="B51" s="422"/>
      <c r="C51" s="156">
        <v>2021</v>
      </c>
      <c r="D51" s="159">
        <v>0</v>
      </c>
      <c r="E51" s="155"/>
      <c r="F51" s="155"/>
      <c r="G51" s="155"/>
      <c r="H51" s="155"/>
      <c r="I51" s="159">
        <v>0</v>
      </c>
      <c r="J51" s="154"/>
      <c r="K51" s="382"/>
      <c r="L51" s="382"/>
    </row>
    <row r="52" spans="1:258" ht="25.7" customHeight="1" thickBot="1">
      <c r="A52" s="414"/>
      <c r="B52" s="423"/>
      <c r="C52" s="276">
        <v>2022</v>
      </c>
      <c r="D52" s="269">
        <v>0</v>
      </c>
      <c r="E52" s="269"/>
      <c r="F52" s="269"/>
      <c r="G52" s="269"/>
      <c r="H52" s="269"/>
      <c r="I52" s="269">
        <v>0</v>
      </c>
      <c r="J52" s="270"/>
      <c r="K52" s="414"/>
      <c r="L52" s="414"/>
    </row>
    <row r="53" spans="1:258" ht="25.7" customHeight="1" thickBot="1">
      <c r="A53" s="383">
        <v>10</v>
      </c>
      <c r="B53" s="421" t="s">
        <v>356</v>
      </c>
      <c r="C53" s="256">
        <v>2017</v>
      </c>
      <c r="D53" s="254">
        <v>0</v>
      </c>
      <c r="E53" s="254" t="s">
        <v>10</v>
      </c>
      <c r="F53" s="254" t="s">
        <v>10</v>
      </c>
      <c r="G53" s="254" t="s">
        <v>10</v>
      </c>
      <c r="H53" s="254" t="s">
        <v>10</v>
      </c>
      <c r="I53" s="254">
        <v>0</v>
      </c>
      <c r="J53" s="255" t="s">
        <v>10</v>
      </c>
      <c r="K53" s="383" t="s">
        <v>48</v>
      </c>
      <c r="L53" s="383" t="s">
        <v>49</v>
      </c>
    </row>
    <row r="54" spans="1:258" ht="25.7" customHeight="1" thickBot="1">
      <c r="A54" s="382"/>
      <c r="B54" s="422"/>
      <c r="C54" s="256">
        <v>2018</v>
      </c>
      <c r="D54" s="254">
        <v>0</v>
      </c>
      <c r="E54" s="254" t="s">
        <v>10</v>
      </c>
      <c r="F54" s="254" t="s">
        <v>10</v>
      </c>
      <c r="G54" s="254" t="s">
        <v>10</v>
      </c>
      <c r="H54" s="254" t="s">
        <v>10</v>
      </c>
      <c r="I54" s="254">
        <v>0</v>
      </c>
      <c r="J54" s="255" t="s">
        <v>10</v>
      </c>
      <c r="K54" s="382"/>
      <c r="L54" s="382"/>
    </row>
    <row r="55" spans="1:258" ht="25.7" customHeight="1" thickBot="1">
      <c r="A55" s="382"/>
      <c r="B55" s="422"/>
      <c r="C55" s="256">
        <v>2019</v>
      </c>
      <c r="D55" s="59">
        <v>429.97451999999998</v>
      </c>
      <c r="E55" s="254" t="s">
        <v>10</v>
      </c>
      <c r="F55" s="254" t="s">
        <v>10</v>
      </c>
      <c r="G55" s="254" t="s">
        <v>10</v>
      </c>
      <c r="H55" s="254" t="s">
        <v>10</v>
      </c>
      <c r="I55" s="59">
        <v>429.97451999999998</v>
      </c>
      <c r="J55" s="255" t="s">
        <v>10</v>
      </c>
      <c r="K55" s="382"/>
      <c r="L55" s="382"/>
    </row>
    <row r="56" spans="1:258" ht="25.7" customHeight="1" thickBot="1">
      <c r="A56" s="382"/>
      <c r="B56" s="422"/>
      <c r="C56" s="256">
        <v>2020</v>
      </c>
      <c r="D56" s="254">
        <v>0</v>
      </c>
      <c r="E56" s="269" t="s">
        <v>10</v>
      </c>
      <c r="F56" s="269" t="s">
        <v>10</v>
      </c>
      <c r="G56" s="269" t="s">
        <v>10</v>
      </c>
      <c r="H56" s="269" t="s">
        <v>10</v>
      </c>
      <c r="I56" s="254">
        <v>0</v>
      </c>
      <c r="J56" s="255" t="s">
        <v>10</v>
      </c>
      <c r="K56" s="382"/>
      <c r="L56" s="382"/>
    </row>
    <row r="57" spans="1:258" ht="28.5" customHeight="1" thickBot="1">
      <c r="A57" s="382"/>
      <c r="B57" s="422"/>
      <c r="C57" s="256">
        <v>2021</v>
      </c>
      <c r="D57" s="254">
        <v>0</v>
      </c>
      <c r="E57" s="254" t="s">
        <v>10</v>
      </c>
      <c r="F57" s="254" t="s">
        <v>10</v>
      </c>
      <c r="G57" s="254" t="s">
        <v>10</v>
      </c>
      <c r="H57" s="254" t="s">
        <v>10</v>
      </c>
      <c r="I57" s="254">
        <v>0</v>
      </c>
      <c r="J57" s="255" t="s">
        <v>10</v>
      </c>
      <c r="K57" s="382"/>
      <c r="L57" s="382"/>
    </row>
    <row r="58" spans="1:258" ht="28.5" customHeight="1" thickBot="1">
      <c r="A58" s="414"/>
      <c r="B58" s="423"/>
      <c r="C58" s="276">
        <v>2022</v>
      </c>
      <c r="D58" s="269">
        <v>0</v>
      </c>
      <c r="E58" s="269" t="s">
        <v>10</v>
      </c>
      <c r="F58" s="269" t="s">
        <v>10</v>
      </c>
      <c r="G58" s="269" t="s">
        <v>10</v>
      </c>
      <c r="H58" s="269" t="s">
        <v>10</v>
      </c>
      <c r="I58" s="269">
        <v>0</v>
      </c>
      <c r="J58" s="270"/>
      <c r="K58" s="414"/>
      <c r="L58" s="414"/>
    </row>
    <row r="59" spans="1:258" ht="79.5" customHeight="1" thickBot="1">
      <c r="A59" s="38">
        <v>11</v>
      </c>
      <c r="B59" s="43" t="s">
        <v>50</v>
      </c>
      <c r="C59" s="270" t="s">
        <v>361</v>
      </c>
      <c r="D59" s="39" t="s">
        <v>10</v>
      </c>
      <c r="E59" s="39" t="s">
        <v>10</v>
      </c>
      <c r="F59" s="128" t="s">
        <v>10</v>
      </c>
      <c r="G59" s="128" t="s">
        <v>10</v>
      </c>
      <c r="H59" s="39" t="s">
        <v>10</v>
      </c>
      <c r="I59" s="39" t="s">
        <v>10</v>
      </c>
      <c r="J59" s="38" t="s">
        <v>10</v>
      </c>
      <c r="K59" s="38" t="s">
        <v>51</v>
      </c>
      <c r="L59" s="46" t="s">
        <v>52</v>
      </c>
    </row>
    <row r="60" spans="1:258" ht="79.5" hidden="1" customHeight="1">
      <c r="A60" s="38"/>
      <c r="B60" s="43"/>
      <c r="C60" s="38"/>
      <c r="D60" s="39"/>
      <c r="E60" s="39"/>
      <c r="F60" s="128"/>
      <c r="G60" s="128"/>
      <c r="H60" s="39"/>
      <c r="I60" s="39"/>
      <c r="J60" s="38"/>
      <c r="K60" s="38"/>
      <c r="L60" s="46"/>
    </row>
    <row r="61" spans="1:258" ht="79.5" hidden="1" customHeight="1">
      <c r="A61" s="38"/>
      <c r="B61" s="43"/>
      <c r="C61" s="38"/>
      <c r="D61" s="39"/>
      <c r="E61" s="39"/>
      <c r="F61" s="128"/>
      <c r="G61" s="128"/>
      <c r="H61" s="39"/>
      <c r="I61" s="39"/>
      <c r="J61" s="38"/>
      <c r="K61" s="38"/>
      <c r="L61" s="46"/>
    </row>
    <row r="62" spans="1:258" ht="79.5" hidden="1" customHeight="1">
      <c r="A62" s="38"/>
      <c r="B62" s="43"/>
      <c r="C62" s="38"/>
      <c r="D62" s="39"/>
      <c r="E62" s="39"/>
      <c r="F62" s="128"/>
      <c r="G62" s="128"/>
      <c r="H62" s="39"/>
      <c r="I62" s="39"/>
      <c r="J62" s="38"/>
      <c r="K62" s="38"/>
      <c r="L62" s="46"/>
    </row>
    <row r="63" spans="1:258" ht="36.4" hidden="1" customHeight="1">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row>
    <row r="64" spans="1:258" ht="38.25" hidden="1" customHeight="1">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row>
    <row r="65" spans="1:258" ht="35.65" hidden="1"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row>
    <row r="66" spans="1:258" ht="19.5" customHeight="1">
      <c r="A66" s="402" t="s">
        <v>53</v>
      </c>
      <c r="B66" s="403"/>
      <c r="C66" s="230">
        <v>2017</v>
      </c>
      <c r="D66" s="231">
        <v>10</v>
      </c>
      <c r="E66" s="231" t="s">
        <v>10</v>
      </c>
      <c r="F66" s="231" t="s">
        <v>10</v>
      </c>
      <c r="G66" s="231" t="s">
        <v>10</v>
      </c>
      <c r="H66" s="231" t="s">
        <v>10</v>
      </c>
      <c r="I66" s="232"/>
      <c r="J66" s="231">
        <f>J28</f>
        <v>10</v>
      </c>
      <c r="K66" s="403"/>
      <c r="L66" s="410"/>
    </row>
    <row r="67" spans="1:258" ht="19.5" customHeight="1">
      <c r="A67" s="404"/>
      <c r="B67" s="405"/>
      <c r="C67" s="227">
        <v>2018</v>
      </c>
      <c r="D67" s="229">
        <f>D48+D20</f>
        <v>1068.164</v>
      </c>
      <c r="E67" s="228" t="s">
        <v>10</v>
      </c>
      <c r="F67" s="228" t="s">
        <v>10</v>
      </c>
      <c r="G67" s="228" t="s">
        <v>10</v>
      </c>
      <c r="H67" s="228" t="s">
        <v>10</v>
      </c>
      <c r="I67" s="229">
        <f>I48+I20</f>
        <v>1068.164</v>
      </c>
      <c r="J67" s="228" t="str">
        <f>J29</f>
        <v>-</v>
      </c>
      <c r="K67" s="405"/>
      <c r="L67" s="411"/>
    </row>
    <row r="68" spans="1:258" ht="20.25" customHeight="1">
      <c r="A68" s="404"/>
      <c r="B68" s="405"/>
      <c r="C68" s="227">
        <v>2019</v>
      </c>
      <c r="D68" s="261">
        <f>D49+D30+D21+D55</f>
        <v>499.97451999999998</v>
      </c>
      <c r="E68" s="228" t="s">
        <v>10</v>
      </c>
      <c r="F68" s="228" t="s">
        <v>10</v>
      </c>
      <c r="G68" s="228" t="s">
        <v>10</v>
      </c>
      <c r="H68" s="228" t="s">
        <v>10</v>
      </c>
      <c r="I68" s="261">
        <f>I49+I21+I55</f>
        <v>489.97451999999998</v>
      </c>
      <c r="J68" s="228">
        <f>J30</f>
        <v>10</v>
      </c>
      <c r="K68" s="405"/>
      <c r="L68" s="411"/>
    </row>
    <row r="69" spans="1:258" ht="20.25" customHeight="1">
      <c r="A69" s="404"/>
      <c r="B69" s="405"/>
      <c r="C69" s="227">
        <v>2020</v>
      </c>
      <c r="D69" s="229">
        <f>D50+D31+D22+D44</f>
        <v>70</v>
      </c>
      <c r="E69" s="228" t="s">
        <v>10</v>
      </c>
      <c r="F69" s="228" t="s">
        <v>10</v>
      </c>
      <c r="G69" s="228" t="s">
        <v>10</v>
      </c>
      <c r="H69" s="228" t="s">
        <v>10</v>
      </c>
      <c r="I69" s="229">
        <f>I50+I22+I44</f>
        <v>60</v>
      </c>
      <c r="J69" s="228">
        <f t="shared" ref="J69:J70" si="0">J31</f>
        <v>10</v>
      </c>
      <c r="K69" s="405"/>
      <c r="L69" s="411"/>
    </row>
    <row r="70" spans="1:258" ht="26.25" customHeight="1">
      <c r="A70" s="404"/>
      <c r="B70" s="405"/>
      <c r="C70" s="227">
        <v>2021</v>
      </c>
      <c r="D70" s="229">
        <f>D51+D32+D23+D45</f>
        <v>70</v>
      </c>
      <c r="E70" s="228" t="s">
        <v>10</v>
      </c>
      <c r="F70" s="228" t="s">
        <v>10</v>
      </c>
      <c r="G70" s="228" t="s">
        <v>10</v>
      </c>
      <c r="H70" s="228" t="s">
        <v>10</v>
      </c>
      <c r="I70" s="229">
        <f>I51+I23+I45</f>
        <v>60</v>
      </c>
      <c r="J70" s="228">
        <f t="shared" si="0"/>
        <v>10</v>
      </c>
      <c r="K70" s="405"/>
      <c r="L70" s="411"/>
    </row>
    <row r="71" spans="1:258" ht="26.25" customHeight="1">
      <c r="A71" s="406"/>
      <c r="B71" s="407"/>
      <c r="C71" s="314">
        <v>2022</v>
      </c>
      <c r="D71" s="315">
        <f>D58+D52+D46+D33+D24</f>
        <v>70</v>
      </c>
      <c r="E71" s="316"/>
      <c r="F71" s="316"/>
      <c r="G71" s="316"/>
      <c r="H71" s="316"/>
      <c r="I71" s="315">
        <f>I24</f>
        <v>60</v>
      </c>
      <c r="J71" s="316">
        <f>J33</f>
        <v>10</v>
      </c>
      <c r="K71" s="407"/>
      <c r="L71" s="412"/>
    </row>
    <row r="72" spans="1:258" ht="29.25" customHeight="1" thickBot="1">
      <c r="A72" s="408"/>
      <c r="B72" s="409"/>
      <c r="C72" s="265" t="s">
        <v>361</v>
      </c>
      <c r="D72" s="262">
        <f>D71+D70+D69+D68+D67+D66</f>
        <v>1788.13852</v>
      </c>
      <c r="E72" s="233"/>
      <c r="F72" s="233"/>
      <c r="G72" s="233"/>
      <c r="H72" s="233"/>
      <c r="I72" s="262">
        <f>I71+I70+I69+I68+I67</f>
        <v>1738.13852</v>
      </c>
      <c r="J72" s="234">
        <f>J71+J70+J69+J68+J66</f>
        <v>50</v>
      </c>
      <c r="K72" s="409"/>
      <c r="L72" s="413"/>
    </row>
    <row r="65540" ht="12.95" customHeight="1"/>
    <row r="65541" ht="12.95" customHeight="1"/>
    <row r="65542" ht="12.95" customHeight="1"/>
    <row r="65543" ht="12.95" customHeight="1"/>
    <row r="65544" ht="12.95" customHeight="1"/>
    <row r="65545" ht="12.95" customHeight="1"/>
    <row r="65546" ht="12.95" customHeight="1"/>
    <row r="65547" ht="12.95" customHeight="1"/>
    <row r="65548" ht="12.95" customHeight="1"/>
    <row r="65549" ht="12.95" customHeight="1"/>
    <row r="65550" ht="12.95" customHeight="1"/>
    <row r="65551" ht="12.95" customHeight="1"/>
    <row r="65552" ht="12.95" customHeight="1"/>
    <row r="65553" ht="12.95" customHeight="1"/>
    <row r="65554" ht="12.95" customHeight="1"/>
    <row r="65555" ht="12.95" customHeight="1"/>
    <row r="65556" ht="12.95" customHeight="1"/>
    <row r="65557" ht="12.95" customHeight="1"/>
    <row r="65558" ht="12.95" customHeight="1"/>
  </sheetData>
  <sheetProtection selectLockedCells="1" selectUnlockedCells="1"/>
  <mergeCells count="98">
    <mergeCell ref="L66:L72"/>
    <mergeCell ref="I40:I41"/>
    <mergeCell ref="J40:J41"/>
    <mergeCell ref="A38:A46"/>
    <mergeCell ref="B38:B46"/>
    <mergeCell ref="A53:A58"/>
    <mergeCell ref="B53:B58"/>
    <mergeCell ref="K53:K58"/>
    <mergeCell ref="L53:L58"/>
    <mergeCell ref="K38:K46"/>
    <mergeCell ref="L38:L46"/>
    <mergeCell ref="A47:A52"/>
    <mergeCell ref="B47:B52"/>
    <mergeCell ref="K47:K52"/>
    <mergeCell ref="L47:L52"/>
    <mergeCell ref="D13:D15"/>
    <mergeCell ref="E13:E15"/>
    <mergeCell ref="H13:H15"/>
    <mergeCell ref="A66:B72"/>
    <mergeCell ref="K66:K72"/>
    <mergeCell ref="B19:B24"/>
    <mergeCell ref="A19:A24"/>
    <mergeCell ref="K19:K24"/>
    <mergeCell ref="A28:A33"/>
    <mergeCell ref="B28:B33"/>
    <mergeCell ref="A16:A18"/>
    <mergeCell ref="B16:B18"/>
    <mergeCell ref="K16:K18"/>
    <mergeCell ref="C16:C18"/>
    <mergeCell ref="D16:D18"/>
    <mergeCell ref="E16:E18"/>
    <mergeCell ref="A34:A37"/>
    <mergeCell ref="B34:B37"/>
    <mergeCell ref="C34:C37"/>
    <mergeCell ref="L16:L18"/>
    <mergeCell ref="F13:F15"/>
    <mergeCell ref="G13:G15"/>
    <mergeCell ref="L28:L32"/>
    <mergeCell ref="A26:A27"/>
    <mergeCell ref="B26:B27"/>
    <mergeCell ref="C26:C27"/>
    <mergeCell ref="D26:D27"/>
    <mergeCell ref="E26:E27"/>
    <mergeCell ref="H26:H27"/>
    <mergeCell ref="I26:I27"/>
    <mergeCell ref="J26:J27"/>
    <mergeCell ref="L26:L27"/>
    <mergeCell ref="F6:H6"/>
    <mergeCell ref="I16:I18"/>
    <mergeCell ref="J16:J18"/>
    <mergeCell ref="H16:H18"/>
    <mergeCell ref="F16:F18"/>
    <mergeCell ref="G16:G18"/>
    <mergeCell ref="A10:L10"/>
    <mergeCell ref="A11:L11"/>
    <mergeCell ref="A12:L12"/>
    <mergeCell ref="A13:A15"/>
    <mergeCell ref="B13:B15"/>
    <mergeCell ref="C13:C15"/>
    <mergeCell ref="I13:I15"/>
    <mergeCell ref="J13:J15"/>
    <mergeCell ref="L13:L15"/>
    <mergeCell ref="K13:K15"/>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F5:I5"/>
    <mergeCell ref="D34:D37"/>
    <mergeCell ref="E34:E37"/>
    <mergeCell ref="C40:C41"/>
    <mergeCell ref="D40:D41"/>
    <mergeCell ref="E40:E41"/>
    <mergeCell ref="L19:L23"/>
    <mergeCell ref="F40:F41"/>
    <mergeCell ref="G40:G41"/>
    <mergeCell ref="F34:F36"/>
    <mergeCell ref="G34:G36"/>
    <mergeCell ref="F26:F27"/>
    <mergeCell ref="I34:I37"/>
    <mergeCell ref="J34:J37"/>
    <mergeCell ref="K34:K37"/>
    <mergeCell ref="L34:L37"/>
    <mergeCell ref="H40:H41"/>
    <mergeCell ref="H34:H37"/>
    <mergeCell ref="K26:K27"/>
    <mergeCell ref="K28:K32"/>
  </mergeCells>
  <pageMargins left="0.3576388888888889" right="0.30486111111111114" top="0.35138888888888886" bottom="0.12916666666666668" header="0.51180555555555551" footer="0.51180555555555551"/>
  <pageSetup paperSize="9" scale="49" firstPageNumber="0" orientation="landscape" horizontalDpi="300" verticalDpi="300" r:id="rId1"/>
  <headerFooter alignWithMargins="0"/>
  <rowBreaks count="1" manualBreakCount="1">
    <brk id="27" max="16383"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33"/>
  <sheetViews>
    <sheetView view="pageBreakPreview" topLeftCell="A112" zoomScale="60" workbookViewId="0">
      <selection activeCell="I130" sqref="I130"/>
    </sheetView>
  </sheetViews>
  <sheetFormatPr defaultColWidth="9" defaultRowHeight="15"/>
  <cols>
    <col min="1" max="1" width="10.140625" style="47" customWidth="1"/>
    <col min="2" max="2" width="66.85546875" style="48" customWidth="1"/>
    <col min="3" max="3" width="14.7109375" style="47" customWidth="1"/>
    <col min="4" max="4" width="12" style="48" customWidth="1"/>
    <col min="5" max="5" width="9" style="48" customWidth="1"/>
    <col min="6" max="7" width="9" style="135" customWidth="1"/>
    <col min="8" max="8" width="13" style="48" customWidth="1"/>
    <col min="9" max="9" width="13.85546875" style="48" customWidth="1"/>
    <col min="10" max="10" width="11.140625" style="48" customWidth="1"/>
    <col min="11" max="11" width="29.140625" style="47" customWidth="1"/>
    <col min="12" max="12" width="39.85546875" style="47" customWidth="1"/>
    <col min="13" max="16384" width="9" style="48"/>
  </cols>
  <sheetData>
    <row r="1" spans="1:12" ht="51.75" customHeight="1">
      <c r="A1" s="452"/>
      <c r="B1" s="452"/>
      <c r="C1" s="452"/>
      <c r="D1" s="452"/>
      <c r="E1" s="452"/>
      <c r="F1" s="452"/>
      <c r="G1" s="452"/>
      <c r="H1" s="452"/>
      <c r="I1" s="452"/>
      <c r="J1" s="452"/>
      <c r="K1" s="452"/>
      <c r="L1" s="452"/>
    </row>
    <row r="2" spans="1:12" ht="28.5" customHeight="1">
      <c r="A2" s="453" t="s">
        <v>286</v>
      </c>
      <c r="B2" s="453"/>
      <c r="C2" s="453"/>
      <c r="D2" s="453"/>
      <c r="E2" s="453"/>
      <c r="F2" s="453"/>
      <c r="G2" s="453"/>
      <c r="H2" s="453"/>
      <c r="I2" s="453"/>
      <c r="J2" s="453"/>
      <c r="K2" s="453"/>
      <c r="L2" s="453"/>
    </row>
    <row r="3" spans="1:12" ht="18" customHeight="1">
      <c r="B3" s="454" t="s">
        <v>309</v>
      </c>
      <c r="C3" s="454"/>
      <c r="D3" s="454"/>
      <c r="E3" s="454"/>
      <c r="F3" s="454"/>
      <c r="G3" s="454"/>
      <c r="H3" s="454"/>
      <c r="I3" s="454"/>
      <c r="J3" s="454"/>
      <c r="K3" s="454"/>
      <c r="L3" s="454"/>
    </row>
    <row r="4" spans="1:12" ht="16.5" customHeight="1" thickBot="1">
      <c r="A4" s="428" t="s">
        <v>14</v>
      </c>
      <c r="B4" s="428" t="s">
        <v>1</v>
      </c>
      <c r="C4" s="428" t="s">
        <v>2</v>
      </c>
      <c r="D4" s="428" t="s">
        <v>54</v>
      </c>
      <c r="E4" s="428" t="s">
        <v>16</v>
      </c>
      <c r="F4" s="428"/>
      <c r="G4" s="428"/>
      <c r="H4" s="428"/>
      <c r="I4" s="428"/>
      <c r="J4" s="428"/>
      <c r="K4" s="428" t="s">
        <v>296</v>
      </c>
      <c r="L4" s="428" t="s">
        <v>292</v>
      </c>
    </row>
    <row r="5" spans="1:12" ht="16.5" customHeight="1" thickBot="1">
      <c r="A5" s="428"/>
      <c r="B5" s="428"/>
      <c r="C5" s="428"/>
      <c r="D5" s="428"/>
      <c r="E5" s="428" t="s">
        <v>5</v>
      </c>
      <c r="F5" s="457" t="s">
        <v>6</v>
      </c>
      <c r="G5" s="458"/>
      <c r="H5" s="458"/>
      <c r="I5" s="459"/>
      <c r="J5" s="428" t="s">
        <v>7</v>
      </c>
      <c r="K5" s="428"/>
      <c r="L5" s="428"/>
    </row>
    <row r="6" spans="1:12" ht="30" customHeight="1" thickBot="1">
      <c r="A6" s="428"/>
      <c r="B6" s="428"/>
      <c r="C6" s="428"/>
      <c r="D6" s="428"/>
      <c r="E6" s="428"/>
      <c r="F6" s="460" t="s">
        <v>8</v>
      </c>
      <c r="G6" s="461"/>
      <c r="H6" s="462"/>
      <c r="I6" s="455" t="s">
        <v>9</v>
      </c>
      <c r="J6" s="428"/>
      <c r="K6" s="428"/>
      <c r="L6" s="428"/>
    </row>
    <row r="7" spans="1:12" ht="16.5" thickBot="1">
      <c r="A7" s="428"/>
      <c r="B7" s="428"/>
      <c r="C7" s="428"/>
      <c r="D7" s="428"/>
      <c r="E7" s="428"/>
      <c r="F7" s="463" t="s">
        <v>287</v>
      </c>
      <c r="G7" s="464" t="s">
        <v>288</v>
      </c>
      <c r="H7" s="465"/>
      <c r="I7" s="456"/>
      <c r="J7" s="428"/>
      <c r="K7" s="428"/>
      <c r="L7" s="428"/>
    </row>
    <row r="8" spans="1:12" ht="87" customHeight="1" thickBot="1">
      <c r="A8" s="428"/>
      <c r="B8" s="428"/>
      <c r="C8" s="428"/>
      <c r="D8" s="428"/>
      <c r="E8" s="428"/>
      <c r="F8" s="426"/>
      <c r="G8" s="49" t="s">
        <v>289</v>
      </c>
      <c r="H8" s="146" t="s">
        <v>290</v>
      </c>
      <c r="I8" s="455"/>
      <c r="J8" s="428"/>
      <c r="K8" s="428"/>
      <c r="L8" s="428"/>
    </row>
    <row r="9" spans="1:12" ht="16.5" thickBot="1">
      <c r="A9" s="49">
        <v>1</v>
      </c>
      <c r="B9" s="50">
        <v>2</v>
      </c>
      <c r="C9" s="51">
        <v>3</v>
      </c>
      <c r="D9" s="50">
        <v>4</v>
      </c>
      <c r="E9" s="50">
        <v>5</v>
      </c>
      <c r="F9" s="50">
        <v>6</v>
      </c>
      <c r="G9" s="50">
        <v>7</v>
      </c>
      <c r="H9" s="50">
        <v>8</v>
      </c>
      <c r="I9" s="50">
        <v>9</v>
      </c>
      <c r="J9" s="50">
        <v>10</v>
      </c>
      <c r="K9" s="51">
        <v>11</v>
      </c>
      <c r="L9" s="51">
        <v>12</v>
      </c>
    </row>
    <row r="10" spans="1:12" ht="23.25" customHeight="1">
      <c r="A10" s="466" t="s">
        <v>55</v>
      </c>
      <c r="B10" s="466"/>
      <c r="C10" s="466"/>
      <c r="D10" s="466"/>
      <c r="E10" s="466"/>
      <c r="F10" s="466"/>
      <c r="G10" s="466"/>
      <c r="H10" s="466"/>
      <c r="I10" s="466"/>
      <c r="J10" s="466"/>
      <c r="K10" s="466"/>
      <c r="L10" s="466"/>
    </row>
    <row r="11" spans="1:12" ht="20.25" customHeight="1">
      <c r="A11" s="467" t="s">
        <v>56</v>
      </c>
      <c r="B11" s="467"/>
      <c r="C11" s="467"/>
      <c r="D11" s="467"/>
      <c r="E11" s="467"/>
      <c r="F11" s="467"/>
      <c r="G11" s="467"/>
      <c r="H11" s="467"/>
      <c r="I11" s="467"/>
      <c r="J11" s="467"/>
      <c r="K11" s="467"/>
      <c r="L11" s="467"/>
    </row>
    <row r="12" spans="1:12" ht="51.75" customHeight="1" thickBot="1">
      <c r="A12" s="468" t="s">
        <v>57</v>
      </c>
      <c r="B12" s="468"/>
      <c r="C12" s="468"/>
      <c r="D12" s="468"/>
      <c r="E12" s="468"/>
      <c r="F12" s="468"/>
      <c r="G12" s="468"/>
      <c r="H12" s="468"/>
      <c r="I12" s="468"/>
      <c r="J12" s="468"/>
      <c r="K12" s="468"/>
      <c r="L12" s="468"/>
    </row>
    <row r="13" spans="1:12" ht="19.5" customHeight="1" thickBot="1">
      <c r="A13" s="424" t="s">
        <v>20</v>
      </c>
      <c r="B13" s="435" t="s">
        <v>58</v>
      </c>
      <c r="C13" s="428">
        <v>2017</v>
      </c>
      <c r="D13" s="428" t="s">
        <v>59</v>
      </c>
      <c r="E13" s="428" t="s">
        <v>10</v>
      </c>
      <c r="F13" s="424" t="s">
        <v>10</v>
      </c>
      <c r="G13" s="424" t="s">
        <v>10</v>
      </c>
      <c r="H13" s="428" t="s">
        <v>60</v>
      </c>
      <c r="I13" s="428" t="s">
        <v>59</v>
      </c>
      <c r="J13" s="428" t="s">
        <v>10</v>
      </c>
      <c r="K13" s="424" t="s">
        <v>310</v>
      </c>
      <c r="L13" s="435" t="s">
        <v>61</v>
      </c>
    </row>
    <row r="14" spans="1:12" ht="6" customHeight="1" thickBot="1">
      <c r="A14" s="425"/>
      <c r="B14" s="436"/>
      <c r="C14" s="428"/>
      <c r="D14" s="428"/>
      <c r="E14" s="428"/>
      <c r="F14" s="425"/>
      <c r="G14" s="425"/>
      <c r="H14" s="428"/>
      <c r="I14" s="428"/>
      <c r="J14" s="428"/>
      <c r="K14" s="425"/>
      <c r="L14" s="436"/>
    </row>
    <row r="15" spans="1:12" ht="13.5" customHeight="1" thickBot="1">
      <c r="A15" s="425"/>
      <c r="B15" s="436"/>
      <c r="C15" s="428"/>
      <c r="D15" s="428"/>
      <c r="E15" s="428"/>
      <c r="F15" s="426"/>
      <c r="G15" s="426"/>
      <c r="H15" s="428"/>
      <c r="I15" s="428"/>
      <c r="J15" s="428"/>
      <c r="K15" s="425"/>
      <c r="L15" s="436"/>
    </row>
    <row r="16" spans="1:12" ht="24.95" customHeight="1" thickBot="1">
      <c r="A16" s="425"/>
      <c r="B16" s="436"/>
      <c r="C16" s="51">
        <v>2018</v>
      </c>
      <c r="D16" s="51" t="s">
        <v>59</v>
      </c>
      <c r="E16" s="51" t="s">
        <v>10</v>
      </c>
      <c r="F16" s="51" t="s">
        <v>10</v>
      </c>
      <c r="G16" s="51" t="s">
        <v>10</v>
      </c>
      <c r="H16" s="51" t="s">
        <v>60</v>
      </c>
      <c r="I16" s="51" t="s">
        <v>59</v>
      </c>
      <c r="J16" s="51" t="s">
        <v>10</v>
      </c>
      <c r="K16" s="425"/>
      <c r="L16" s="436"/>
    </row>
    <row r="17" spans="1:13" ht="26.65" customHeight="1" thickBot="1">
      <c r="A17" s="425"/>
      <c r="B17" s="436"/>
      <c r="C17" s="46">
        <v>2019</v>
      </c>
      <c r="D17" s="46" t="s">
        <v>59</v>
      </c>
      <c r="E17" s="46" t="s">
        <v>10</v>
      </c>
      <c r="F17" s="160" t="s">
        <v>10</v>
      </c>
      <c r="G17" s="160" t="s">
        <v>10</v>
      </c>
      <c r="H17" s="160" t="s">
        <v>10</v>
      </c>
      <c r="I17" s="46" t="s">
        <v>59</v>
      </c>
      <c r="J17" s="46" t="s">
        <v>10</v>
      </c>
      <c r="K17" s="425"/>
      <c r="L17" s="436"/>
    </row>
    <row r="18" spans="1:13" s="170" customFormat="1" ht="26.65" customHeight="1" thickBot="1">
      <c r="A18" s="425"/>
      <c r="B18" s="436"/>
      <c r="C18" s="160">
        <v>2020</v>
      </c>
      <c r="D18" s="160" t="s">
        <v>59</v>
      </c>
      <c r="E18" s="160" t="s">
        <v>10</v>
      </c>
      <c r="F18" s="160" t="s">
        <v>10</v>
      </c>
      <c r="G18" s="160" t="s">
        <v>10</v>
      </c>
      <c r="H18" s="160"/>
      <c r="I18" s="160"/>
      <c r="J18" s="160"/>
      <c r="K18" s="425"/>
      <c r="L18" s="436"/>
    </row>
    <row r="19" spans="1:13" ht="26.65" customHeight="1" thickBot="1">
      <c r="A19" s="425"/>
      <c r="B19" s="436"/>
      <c r="C19" s="46">
        <v>2021</v>
      </c>
      <c r="D19" s="46" t="str">
        <f>D17</f>
        <v>- *</v>
      </c>
      <c r="E19" s="46" t="s">
        <v>10</v>
      </c>
      <c r="F19" s="130" t="s">
        <v>10</v>
      </c>
      <c r="G19" s="130" t="s">
        <v>10</v>
      </c>
      <c r="H19" s="46" t="s">
        <v>10</v>
      </c>
      <c r="I19" s="46" t="str">
        <f>I17</f>
        <v>- *</v>
      </c>
      <c r="J19" s="46" t="s">
        <v>10</v>
      </c>
      <c r="K19" s="425"/>
      <c r="L19" s="436"/>
    </row>
    <row r="20" spans="1:13" s="170" customFormat="1" ht="26.65" customHeight="1" thickBot="1">
      <c r="A20" s="426"/>
      <c r="B20" s="437"/>
      <c r="C20" s="278">
        <v>2022</v>
      </c>
      <c r="D20" s="278" t="str">
        <f>D18</f>
        <v>- *</v>
      </c>
      <c r="E20" s="278" t="s">
        <v>10</v>
      </c>
      <c r="F20" s="278" t="s">
        <v>10</v>
      </c>
      <c r="G20" s="278" t="s">
        <v>10</v>
      </c>
      <c r="H20" s="278" t="s">
        <v>10</v>
      </c>
      <c r="I20" s="278">
        <f>I18</f>
        <v>0</v>
      </c>
      <c r="J20" s="278" t="s">
        <v>10</v>
      </c>
      <c r="K20" s="425"/>
      <c r="L20" s="436"/>
    </row>
    <row r="21" spans="1:13" ht="20.45" customHeight="1" thickBot="1">
      <c r="A21" s="424" t="s">
        <v>24</v>
      </c>
      <c r="B21" s="435" t="s">
        <v>62</v>
      </c>
      <c r="C21" s="46">
        <v>2017</v>
      </c>
      <c r="D21" s="46" t="s">
        <v>59</v>
      </c>
      <c r="E21" s="46" t="s">
        <v>10</v>
      </c>
      <c r="F21" s="130" t="s">
        <v>10</v>
      </c>
      <c r="G21" s="130" t="s">
        <v>10</v>
      </c>
      <c r="H21" s="46" t="s">
        <v>60</v>
      </c>
      <c r="I21" s="46" t="s">
        <v>59</v>
      </c>
      <c r="J21" s="46" t="s">
        <v>10</v>
      </c>
      <c r="K21" s="425"/>
      <c r="L21" s="436"/>
    </row>
    <row r="22" spans="1:13" ht="19.5" customHeight="1" thickBot="1">
      <c r="A22" s="425"/>
      <c r="B22" s="436"/>
      <c r="C22" s="46">
        <v>2018</v>
      </c>
      <c r="D22" s="46" t="s">
        <v>59</v>
      </c>
      <c r="E22" s="165" t="s">
        <v>10</v>
      </c>
      <c r="F22" s="165" t="s">
        <v>10</v>
      </c>
      <c r="G22" s="130" t="s">
        <v>10</v>
      </c>
      <c r="H22" s="46" t="s">
        <v>60</v>
      </c>
      <c r="I22" s="46" t="s">
        <v>59</v>
      </c>
      <c r="J22" s="46" t="s">
        <v>10</v>
      </c>
      <c r="K22" s="425"/>
      <c r="L22" s="436"/>
    </row>
    <row r="23" spans="1:13" ht="24.6" customHeight="1" thickBot="1">
      <c r="A23" s="425"/>
      <c r="B23" s="436"/>
      <c r="C23" s="164">
        <v>2019</v>
      </c>
      <c r="D23" s="161" t="s">
        <v>59</v>
      </c>
      <c r="E23" s="183" t="s">
        <v>59</v>
      </c>
      <c r="F23" s="183" t="s">
        <v>10</v>
      </c>
      <c r="G23" s="162" t="s">
        <v>10</v>
      </c>
      <c r="H23" s="130" t="s">
        <v>10</v>
      </c>
      <c r="I23" s="428" t="s">
        <v>60</v>
      </c>
      <c r="J23" s="428" t="s">
        <v>59</v>
      </c>
      <c r="K23" s="425"/>
      <c r="L23" s="436"/>
      <c r="M23" s="164"/>
    </row>
    <row r="24" spans="1:13" ht="18.95" customHeight="1" thickBot="1">
      <c r="A24" s="425"/>
      <c r="B24" s="436"/>
      <c r="C24" s="164">
        <v>2020</v>
      </c>
      <c r="D24" s="161" t="s">
        <v>59</v>
      </c>
      <c r="E24" s="183" t="s">
        <v>59</v>
      </c>
      <c r="F24" s="183" t="s">
        <v>10</v>
      </c>
      <c r="G24" s="184" t="s">
        <v>10</v>
      </c>
      <c r="H24" s="165" t="s">
        <v>10</v>
      </c>
      <c r="I24" s="428"/>
      <c r="J24" s="428"/>
      <c r="K24" s="425"/>
      <c r="L24" s="436"/>
      <c r="M24" s="164"/>
    </row>
    <row r="25" spans="1:13" ht="28.5" customHeight="1" thickBot="1">
      <c r="A25" s="425"/>
      <c r="B25" s="436"/>
      <c r="C25" s="46">
        <v>2021</v>
      </c>
      <c r="D25" s="46" t="str">
        <f>E23</f>
        <v>- *</v>
      </c>
      <c r="E25" s="163" t="s">
        <v>10</v>
      </c>
      <c r="F25" s="268" t="s">
        <v>10</v>
      </c>
      <c r="G25" s="268" t="s">
        <v>10</v>
      </c>
      <c r="H25" s="268" t="s">
        <v>10</v>
      </c>
      <c r="I25" s="46" t="str">
        <f>J23</f>
        <v>- *</v>
      </c>
      <c r="J25" s="46" t="s">
        <v>10</v>
      </c>
      <c r="K25" s="425"/>
      <c r="L25" s="436"/>
    </row>
    <row r="26" spans="1:13" s="170" customFormat="1" ht="28.5" customHeight="1" thickBot="1">
      <c r="A26" s="426"/>
      <c r="B26" s="437"/>
      <c r="C26" s="51">
        <v>2022</v>
      </c>
      <c r="D26" s="278" t="str">
        <f>E24</f>
        <v>- *</v>
      </c>
      <c r="E26" s="51"/>
      <c r="F26" s="51"/>
      <c r="G26" s="51"/>
      <c r="H26" s="51"/>
      <c r="I26" s="278">
        <f>J24</f>
        <v>0</v>
      </c>
      <c r="J26" s="51"/>
      <c r="K26" s="425"/>
      <c r="L26" s="437"/>
    </row>
    <row r="27" spans="1:13" ht="21" customHeight="1" thickBot="1">
      <c r="A27" s="424" t="s">
        <v>27</v>
      </c>
      <c r="B27" s="435" t="s">
        <v>63</v>
      </c>
      <c r="C27" s="51">
        <v>2017</v>
      </c>
      <c r="D27" s="51" t="s">
        <v>59</v>
      </c>
      <c r="E27" s="51" t="s">
        <v>10</v>
      </c>
      <c r="F27" s="51" t="s">
        <v>10</v>
      </c>
      <c r="G27" s="51" t="s">
        <v>10</v>
      </c>
      <c r="H27" s="51" t="s">
        <v>60</v>
      </c>
      <c r="I27" s="51" t="s">
        <v>59</v>
      </c>
      <c r="J27" s="51" t="s">
        <v>10</v>
      </c>
      <c r="K27" s="425"/>
      <c r="L27" s="435" t="s">
        <v>64</v>
      </c>
    </row>
    <row r="28" spans="1:13" ht="22.7" customHeight="1" thickBot="1">
      <c r="A28" s="425"/>
      <c r="B28" s="436"/>
      <c r="C28" s="51">
        <v>2018</v>
      </c>
      <c r="D28" s="51" t="s">
        <v>59</v>
      </c>
      <c r="E28" s="51" t="s">
        <v>10</v>
      </c>
      <c r="F28" s="51" t="s">
        <v>10</v>
      </c>
      <c r="G28" s="51" t="s">
        <v>10</v>
      </c>
      <c r="H28" s="51" t="s">
        <v>60</v>
      </c>
      <c r="I28" s="51" t="s">
        <v>59</v>
      </c>
      <c r="J28" s="51" t="s">
        <v>10</v>
      </c>
      <c r="K28" s="425"/>
      <c r="L28" s="436"/>
    </row>
    <row r="29" spans="1:13" ht="15" customHeight="1" thickBot="1">
      <c r="A29" s="425"/>
      <c r="B29" s="436"/>
      <c r="C29" s="428">
        <v>2019</v>
      </c>
      <c r="D29" s="428" t="s">
        <v>59</v>
      </c>
      <c r="E29" s="428" t="s">
        <v>10</v>
      </c>
      <c r="F29" s="424" t="s">
        <v>10</v>
      </c>
      <c r="G29" s="424" t="s">
        <v>10</v>
      </c>
      <c r="H29" s="428" t="s">
        <v>60</v>
      </c>
      <c r="I29" s="428" t="s">
        <v>59</v>
      </c>
      <c r="J29" s="428" t="s">
        <v>10</v>
      </c>
      <c r="K29" s="425"/>
      <c r="L29" s="436"/>
    </row>
    <row r="30" spans="1:13" ht="8.25" customHeight="1" thickBot="1">
      <c r="A30" s="425"/>
      <c r="B30" s="436"/>
      <c r="C30" s="428"/>
      <c r="D30" s="428"/>
      <c r="E30" s="428"/>
      <c r="F30" s="425"/>
      <c r="G30" s="425"/>
      <c r="H30" s="428"/>
      <c r="I30" s="428"/>
      <c r="J30" s="428"/>
      <c r="K30" s="425"/>
      <c r="L30" s="436"/>
    </row>
    <row r="31" spans="1:13" ht="5.25" customHeight="1" thickBot="1">
      <c r="A31" s="425"/>
      <c r="B31" s="436"/>
      <c r="C31" s="428"/>
      <c r="D31" s="428"/>
      <c r="E31" s="428"/>
      <c r="F31" s="426"/>
      <c r="G31" s="426"/>
      <c r="H31" s="428"/>
      <c r="I31" s="428"/>
      <c r="J31" s="428"/>
      <c r="K31" s="425"/>
      <c r="L31" s="436"/>
    </row>
    <row r="32" spans="1:13" ht="20.85" customHeight="1" thickBot="1">
      <c r="A32" s="425"/>
      <c r="B32" s="436"/>
      <c r="C32" s="46">
        <v>2020</v>
      </c>
      <c r="D32" s="46" t="str">
        <f>D35</f>
        <v>- *</v>
      </c>
      <c r="E32" s="46" t="s">
        <v>10</v>
      </c>
      <c r="F32" s="130" t="s">
        <v>10</v>
      </c>
      <c r="G32" s="130" t="s">
        <v>10</v>
      </c>
      <c r="H32" s="46" t="s">
        <v>10</v>
      </c>
      <c r="I32" s="46" t="str">
        <f>I28</f>
        <v>- *</v>
      </c>
      <c r="J32" s="46" t="s">
        <v>10</v>
      </c>
      <c r="K32" s="425"/>
      <c r="L32" s="436"/>
    </row>
    <row r="33" spans="1:12" s="170" customFormat="1" ht="20.85" customHeight="1" thickBot="1">
      <c r="A33" s="425"/>
      <c r="B33" s="436"/>
      <c r="C33" s="278">
        <v>2021</v>
      </c>
      <c r="D33" s="428" t="s">
        <v>59</v>
      </c>
      <c r="E33" s="278"/>
      <c r="F33" s="266"/>
      <c r="G33" s="266"/>
      <c r="H33" s="278"/>
      <c r="I33" s="428" t="s">
        <v>59</v>
      </c>
      <c r="J33" s="278"/>
      <c r="K33" s="425"/>
      <c r="L33" s="436"/>
    </row>
    <row r="34" spans="1:12" s="170" customFormat="1" ht="20.85" customHeight="1" thickBot="1">
      <c r="A34" s="426"/>
      <c r="B34" s="437"/>
      <c r="C34" s="278">
        <v>2022</v>
      </c>
      <c r="D34" s="428"/>
      <c r="E34" s="278"/>
      <c r="F34" s="266"/>
      <c r="G34" s="266"/>
      <c r="H34" s="278"/>
      <c r="I34" s="428"/>
      <c r="J34" s="278"/>
      <c r="K34" s="426"/>
      <c r="L34" s="437"/>
    </row>
    <row r="35" spans="1:12" ht="18.600000000000001" customHeight="1" thickBot="1">
      <c r="A35" s="424" t="s">
        <v>29</v>
      </c>
      <c r="B35" s="435" t="s">
        <v>65</v>
      </c>
      <c r="C35" s="428">
        <v>2017</v>
      </c>
      <c r="D35" s="428" t="s">
        <v>59</v>
      </c>
      <c r="E35" s="428" t="s">
        <v>10</v>
      </c>
      <c r="F35" s="424" t="s">
        <v>10</v>
      </c>
      <c r="G35" s="424" t="s">
        <v>10</v>
      </c>
      <c r="H35" s="428" t="s">
        <v>60</v>
      </c>
      <c r="I35" s="428" t="s">
        <v>59</v>
      </c>
      <c r="J35" s="428" t="s">
        <v>10</v>
      </c>
      <c r="K35" s="424" t="s">
        <v>311</v>
      </c>
      <c r="L35" s="435" t="s">
        <v>64</v>
      </c>
    </row>
    <row r="36" spans="1:12" ht="17.649999999999999" customHeight="1" thickBot="1">
      <c r="A36" s="425"/>
      <c r="B36" s="436"/>
      <c r="C36" s="428"/>
      <c r="D36" s="428"/>
      <c r="E36" s="428"/>
      <c r="F36" s="426"/>
      <c r="G36" s="426"/>
      <c r="H36" s="428"/>
      <c r="I36" s="428"/>
      <c r="J36" s="428"/>
      <c r="K36" s="425"/>
      <c r="L36" s="436"/>
    </row>
    <row r="37" spans="1:12" ht="23.85" customHeight="1" thickBot="1">
      <c r="A37" s="425"/>
      <c r="B37" s="436"/>
      <c r="C37" s="46">
        <v>2018</v>
      </c>
      <c r="D37" s="46" t="s">
        <v>59</v>
      </c>
      <c r="E37" s="46" t="s">
        <v>10</v>
      </c>
      <c r="F37" s="130" t="s">
        <v>10</v>
      </c>
      <c r="G37" s="130" t="s">
        <v>10</v>
      </c>
      <c r="H37" s="46" t="s">
        <v>60</v>
      </c>
      <c r="I37" s="46" t="s">
        <v>59</v>
      </c>
      <c r="J37" s="46" t="s">
        <v>10</v>
      </c>
      <c r="K37" s="425"/>
      <c r="L37" s="436"/>
    </row>
    <row r="38" spans="1:12" ht="7.5" customHeight="1" thickBot="1">
      <c r="A38" s="425"/>
      <c r="B38" s="436"/>
      <c r="C38" s="428">
        <v>2019</v>
      </c>
      <c r="D38" s="428" t="s">
        <v>59</v>
      </c>
      <c r="E38" s="428" t="s">
        <v>10</v>
      </c>
      <c r="F38" s="424" t="s">
        <v>10</v>
      </c>
      <c r="G38" s="424" t="s">
        <v>10</v>
      </c>
      <c r="H38" s="428" t="s">
        <v>60</v>
      </c>
      <c r="I38" s="428" t="s">
        <v>59</v>
      </c>
      <c r="J38" s="428" t="s">
        <v>10</v>
      </c>
      <c r="K38" s="425"/>
      <c r="L38" s="436"/>
    </row>
    <row r="39" spans="1:12" ht="15.95" customHeight="1" thickBot="1">
      <c r="A39" s="425"/>
      <c r="B39" s="436"/>
      <c r="C39" s="428"/>
      <c r="D39" s="428"/>
      <c r="E39" s="428"/>
      <c r="F39" s="425"/>
      <c r="G39" s="425"/>
      <c r="H39" s="428"/>
      <c r="I39" s="428"/>
      <c r="J39" s="428"/>
      <c r="K39" s="425"/>
      <c r="L39" s="436"/>
    </row>
    <row r="40" spans="1:12" ht="9.4" customHeight="1" thickBot="1">
      <c r="A40" s="425"/>
      <c r="B40" s="436"/>
      <c r="C40" s="428"/>
      <c r="D40" s="428"/>
      <c r="E40" s="428"/>
      <c r="F40" s="426"/>
      <c r="G40" s="426"/>
      <c r="H40" s="428"/>
      <c r="I40" s="428"/>
      <c r="J40" s="428"/>
      <c r="K40" s="425"/>
      <c r="L40" s="436"/>
    </row>
    <row r="41" spans="1:12" ht="22.7" customHeight="1" thickBot="1">
      <c r="A41" s="425"/>
      <c r="B41" s="436"/>
      <c r="C41" s="46">
        <v>2020</v>
      </c>
      <c r="D41" s="46" t="str">
        <f>D38</f>
        <v>- *</v>
      </c>
      <c r="E41" s="46" t="s">
        <v>10</v>
      </c>
      <c r="F41" s="130" t="s">
        <v>10</v>
      </c>
      <c r="G41" s="130" t="s">
        <v>10</v>
      </c>
      <c r="H41" s="46" t="s">
        <v>10</v>
      </c>
      <c r="I41" s="46" t="str">
        <f>I38</f>
        <v>- *</v>
      </c>
      <c r="J41" s="46" t="s">
        <v>10</v>
      </c>
      <c r="K41" s="425"/>
      <c r="L41" s="436"/>
    </row>
    <row r="42" spans="1:12" s="170" customFormat="1" ht="22.7" customHeight="1" thickBot="1">
      <c r="A42" s="425"/>
      <c r="B42" s="436"/>
      <c r="C42" s="278">
        <v>2021</v>
      </c>
      <c r="D42" s="278" t="s">
        <v>59</v>
      </c>
      <c r="E42" s="278" t="s">
        <v>10</v>
      </c>
      <c r="F42" s="278" t="s">
        <v>10</v>
      </c>
      <c r="G42" s="278" t="s">
        <v>10</v>
      </c>
      <c r="H42" s="278" t="s">
        <v>10</v>
      </c>
      <c r="I42" s="278" t="s">
        <v>59</v>
      </c>
      <c r="J42" s="278"/>
      <c r="K42" s="425"/>
      <c r="L42" s="436"/>
    </row>
    <row r="43" spans="1:12" s="170" customFormat="1" ht="22.7" customHeight="1" thickBot="1">
      <c r="A43" s="426"/>
      <c r="B43" s="437"/>
      <c r="C43" s="278">
        <v>2022</v>
      </c>
      <c r="D43" s="278" t="s">
        <v>59</v>
      </c>
      <c r="E43" s="278" t="s">
        <v>10</v>
      </c>
      <c r="F43" s="278" t="s">
        <v>10</v>
      </c>
      <c r="G43" s="278" t="s">
        <v>10</v>
      </c>
      <c r="H43" s="278" t="s">
        <v>10</v>
      </c>
      <c r="I43" s="278" t="s">
        <v>59</v>
      </c>
      <c r="J43" s="278"/>
      <c r="K43" s="426"/>
      <c r="L43" s="436"/>
    </row>
    <row r="44" spans="1:12" ht="19.5" customHeight="1" thickBot="1">
      <c r="A44" s="424" t="s">
        <v>32</v>
      </c>
      <c r="B44" s="435" t="s">
        <v>66</v>
      </c>
      <c r="C44" s="46">
        <v>2017</v>
      </c>
      <c r="D44" s="46" t="s">
        <v>59</v>
      </c>
      <c r="E44" s="46" t="s">
        <v>10</v>
      </c>
      <c r="F44" s="130" t="s">
        <v>10</v>
      </c>
      <c r="G44" s="130" t="s">
        <v>10</v>
      </c>
      <c r="H44" s="46" t="s">
        <v>60</v>
      </c>
      <c r="I44" s="46" t="s">
        <v>59</v>
      </c>
      <c r="J44" s="46" t="s">
        <v>10</v>
      </c>
      <c r="K44" s="424" t="s">
        <v>48</v>
      </c>
      <c r="L44" s="436"/>
    </row>
    <row r="45" spans="1:12" ht="21.4" customHeight="1" thickBot="1">
      <c r="A45" s="425"/>
      <c r="B45" s="436"/>
      <c r="C45" s="51">
        <v>2018</v>
      </c>
      <c r="D45" s="51" t="s">
        <v>59</v>
      </c>
      <c r="E45" s="51" t="s">
        <v>10</v>
      </c>
      <c r="F45" s="51" t="s">
        <v>10</v>
      </c>
      <c r="G45" s="51" t="s">
        <v>10</v>
      </c>
      <c r="H45" s="51" t="s">
        <v>60</v>
      </c>
      <c r="I45" s="51" t="s">
        <v>59</v>
      </c>
      <c r="J45" s="51" t="s">
        <v>10</v>
      </c>
      <c r="K45" s="425"/>
      <c r="L45" s="436"/>
    </row>
    <row r="46" spans="1:12" ht="12.4" customHeight="1" thickBot="1">
      <c r="A46" s="425"/>
      <c r="B46" s="436"/>
      <c r="C46" s="428">
        <v>2019</v>
      </c>
      <c r="D46" s="428" t="s">
        <v>59</v>
      </c>
      <c r="E46" s="428" t="s">
        <v>10</v>
      </c>
      <c r="F46" s="424" t="s">
        <v>10</v>
      </c>
      <c r="G46" s="424" t="s">
        <v>10</v>
      </c>
      <c r="H46" s="428" t="s">
        <v>60</v>
      </c>
      <c r="I46" s="428" t="s">
        <v>59</v>
      </c>
      <c r="J46" s="428" t="s">
        <v>10</v>
      </c>
      <c r="K46" s="425"/>
      <c r="L46" s="436"/>
    </row>
    <row r="47" spans="1:12" ht="7.5" customHeight="1" thickBot="1">
      <c r="A47" s="425"/>
      <c r="B47" s="436"/>
      <c r="C47" s="428"/>
      <c r="D47" s="428"/>
      <c r="E47" s="428"/>
      <c r="F47" s="425"/>
      <c r="G47" s="425"/>
      <c r="H47" s="428"/>
      <c r="I47" s="428"/>
      <c r="J47" s="428"/>
      <c r="K47" s="425"/>
      <c r="L47" s="436"/>
    </row>
    <row r="48" spans="1:12" ht="4.7" customHeight="1" thickBot="1">
      <c r="A48" s="425"/>
      <c r="B48" s="436"/>
      <c r="C48" s="428"/>
      <c r="D48" s="428"/>
      <c r="E48" s="428"/>
      <c r="F48" s="426"/>
      <c r="G48" s="426"/>
      <c r="H48" s="428"/>
      <c r="I48" s="428"/>
      <c r="J48" s="428"/>
      <c r="K48" s="425"/>
      <c r="L48" s="436"/>
    </row>
    <row r="49" spans="1:12" ht="24.6" customHeight="1" thickBot="1">
      <c r="A49" s="425"/>
      <c r="B49" s="436"/>
      <c r="C49" s="46">
        <v>2020</v>
      </c>
      <c r="D49" s="46" t="str">
        <f>D46</f>
        <v>- *</v>
      </c>
      <c r="E49" s="46" t="s">
        <v>10</v>
      </c>
      <c r="F49" s="130" t="s">
        <v>10</v>
      </c>
      <c r="G49" s="130" t="s">
        <v>10</v>
      </c>
      <c r="H49" s="46" t="s">
        <v>10</v>
      </c>
      <c r="I49" s="46" t="str">
        <f>I46</f>
        <v>- *</v>
      </c>
      <c r="J49" s="46" t="s">
        <v>10</v>
      </c>
      <c r="K49" s="425"/>
      <c r="L49" s="436"/>
    </row>
    <row r="50" spans="1:12" s="170" customFormat="1" ht="24.6" customHeight="1" thickBot="1">
      <c r="A50" s="425"/>
      <c r="B50" s="436"/>
      <c r="C50" s="51">
        <v>2021</v>
      </c>
      <c r="D50" s="51" t="s">
        <v>59</v>
      </c>
      <c r="E50" s="51" t="s">
        <v>10</v>
      </c>
      <c r="F50" s="51" t="s">
        <v>10</v>
      </c>
      <c r="G50" s="51" t="s">
        <v>10</v>
      </c>
      <c r="H50" s="51" t="s">
        <v>60</v>
      </c>
      <c r="I50" s="51" t="s">
        <v>59</v>
      </c>
      <c r="J50" s="51" t="s">
        <v>10</v>
      </c>
      <c r="K50" s="425"/>
      <c r="L50" s="436"/>
    </row>
    <row r="51" spans="1:12" s="170" customFormat="1" ht="24.6" customHeight="1" thickBot="1">
      <c r="A51" s="426"/>
      <c r="B51" s="437"/>
      <c r="C51" s="51">
        <v>2022</v>
      </c>
      <c r="D51" s="51" t="s">
        <v>59</v>
      </c>
      <c r="E51" s="51" t="s">
        <v>10</v>
      </c>
      <c r="F51" s="51" t="s">
        <v>10</v>
      </c>
      <c r="G51" s="51" t="s">
        <v>10</v>
      </c>
      <c r="H51" s="51" t="s">
        <v>60</v>
      </c>
      <c r="I51" s="51" t="s">
        <v>59</v>
      </c>
      <c r="J51" s="51" t="s">
        <v>10</v>
      </c>
      <c r="K51" s="426"/>
      <c r="L51" s="437"/>
    </row>
    <row r="52" spans="1:12" ht="25.7" customHeight="1" thickBot="1">
      <c r="A52" s="424" t="s">
        <v>35</v>
      </c>
      <c r="B52" s="435" t="s">
        <v>67</v>
      </c>
      <c r="C52" s="51">
        <v>2017</v>
      </c>
      <c r="D52" s="51" t="s">
        <v>59</v>
      </c>
      <c r="E52" s="51" t="s">
        <v>10</v>
      </c>
      <c r="F52" s="51" t="s">
        <v>10</v>
      </c>
      <c r="G52" s="51" t="s">
        <v>10</v>
      </c>
      <c r="H52" s="51" t="s">
        <v>60</v>
      </c>
      <c r="I52" s="51" t="s">
        <v>59</v>
      </c>
      <c r="J52" s="51" t="s">
        <v>10</v>
      </c>
      <c r="K52" s="424" t="s">
        <v>68</v>
      </c>
      <c r="L52" s="435" t="s">
        <v>64</v>
      </c>
    </row>
    <row r="53" spans="1:12" ht="22.5" customHeight="1" thickBot="1">
      <c r="A53" s="425"/>
      <c r="B53" s="436"/>
      <c r="C53" s="51">
        <v>2018</v>
      </c>
      <c r="D53" s="51" t="s">
        <v>59</v>
      </c>
      <c r="E53" s="51" t="s">
        <v>10</v>
      </c>
      <c r="F53" s="51" t="s">
        <v>10</v>
      </c>
      <c r="G53" s="51" t="s">
        <v>10</v>
      </c>
      <c r="H53" s="51" t="s">
        <v>60</v>
      </c>
      <c r="I53" s="51" t="s">
        <v>59</v>
      </c>
      <c r="J53" s="51" t="s">
        <v>10</v>
      </c>
      <c r="K53" s="425"/>
      <c r="L53" s="436"/>
    </row>
    <row r="54" spans="1:12" ht="9.9499999999999993" customHeight="1" thickBot="1">
      <c r="A54" s="425"/>
      <c r="B54" s="436"/>
      <c r="C54" s="428">
        <v>2019</v>
      </c>
      <c r="D54" s="428" t="s">
        <v>59</v>
      </c>
      <c r="E54" s="428" t="s">
        <v>10</v>
      </c>
      <c r="F54" s="424" t="s">
        <v>10</v>
      </c>
      <c r="G54" s="424" t="s">
        <v>10</v>
      </c>
      <c r="H54" s="428" t="s">
        <v>60</v>
      </c>
      <c r="I54" s="428" t="s">
        <v>59</v>
      </c>
      <c r="J54" s="428" t="s">
        <v>10</v>
      </c>
      <c r="K54" s="425"/>
      <c r="L54" s="436"/>
    </row>
    <row r="55" spans="1:12" ht="8.85" customHeight="1" thickBot="1">
      <c r="A55" s="425"/>
      <c r="B55" s="436"/>
      <c r="C55" s="428"/>
      <c r="D55" s="428"/>
      <c r="E55" s="428"/>
      <c r="F55" s="425"/>
      <c r="G55" s="425"/>
      <c r="H55" s="428"/>
      <c r="I55" s="428"/>
      <c r="J55" s="428"/>
      <c r="K55" s="425"/>
      <c r="L55" s="436"/>
    </row>
    <row r="56" spans="1:12" ht="9.4" customHeight="1" thickBot="1">
      <c r="A56" s="425"/>
      <c r="B56" s="436"/>
      <c r="C56" s="428"/>
      <c r="D56" s="428"/>
      <c r="E56" s="428"/>
      <c r="F56" s="426"/>
      <c r="G56" s="426"/>
      <c r="H56" s="428"/>
      <c r="I56" s="428"/>
      <c r="J56" s="428"/>
      <c r="K56" s="425"/>
      <c r="L56" s="436"/>
    </row>
    <row r="57" spans="1:12" ht="17.25" customHeight="1" thickBot="1">
      <c r="A57" s="425"/>
      <c r="B57" s="436"/>
      <c r="C57" s="46">
        <v>2020</v>
      </c>
      <c r="D57" s="428" t="s">
        <v>59</v>
      </c>
      <c r="E57" s="46" t="s">
        <v>10</v>
      </c>
      <c r="F57" s="130" t="s">
        <v>10</v>
      </c>
      <c r="G57" s="130" t="s">
        <v>10</v>
      </c>
      <c r="H57" s="46" t="s">
        <v>10</v>
      </c>
      <c r="I57" s="428" t="s">
        <v>59</v>
      </c>
      <c r="J57" s="46" t="s">
        <v>10</v>
      </c>
      <c r="K57" s="425"/>
      <c r="L57" s="436"/>
    </row>
    <row r="58" spans="1:12" s="170" customFormat="1" ht="17.25" customHeight="1" thickBot="1">
      <c r="A58" s="425"/>
      <c r="B58" s="436"/>
      <c r="C58" s="278">
        <v>2021</v>
      </c>
      <c r="D58" s="428"/>
      <c r="E58" s="278"/>
      <c r="F58" s="266"/>
      <c r="G58" s="266"/>
      <c r="H58" s="278"/>
      <c r="I58" s="428"/>
      <c r="J58" s="278"/>
      <c r="K58" s="425"/>
      <c r="L58" s="436"/>
    </row>
    <row r="59" spans="1:12" s="170" customFormat="1" ht="17.25" customHeight="1" thickBot="1">
      <c r="A59" s="426"/>
      <c r="B59" s="437"/>
      <c r="C59" s="278">
        <v>2022</v>
      </c>
      <c r="D59" s="428"/>
      <c r="E59" s="278"/>
      <c r="F59" s="266"/>
      <c r="G59" s="266"/>
      <c r="H59" s="278"/>
      <c r="I59" s="428"/>
      <c r="J59" s="278"/>
      <c r="K59" s="426"/>
      <c r="L59" s="437"/>
    </row>
    <row r="60" spans="1:12" ht="15" customHeight="1" thickBot="1">
      <c r="A60" s="428" t="s">
        <v>39</v>
      </c>
      <c r="B60" s="428" t="s">
        <v>69</v>
      </c>
      <c r="C60" s="448" t="s">
        <v>361</v>
      </c>
      <c r="D60" s="434" t="s">
        <v>10</v>
      </c>
      <c r="E60" s="434" t="s">
        <v>10</v>
      </c>
      <c r="F60" s="438" t="s">
        <v>10</v>
      </c>
      <c r="G60" s="438" t="s">
        <v>10</v>
      </c>
      <c r="H60" s="434" t="s">
        <v>10</v>
      </c>
      <c r="I60" s="434" t="s">
        <v>10</v>
      </c>
      <c r="J60" s="434" t="s">
        <v>10</v>
      </c>
      <c r="K60" s="428" t="s">
        <v>70</v>
      </c>
      <c r="L60" s="428" t="s">
        <v>71</v>
      </c>
    </row>
    <row r="61" spans="1:12" ht="8.25" customHeight="1" thickBot="1">
      <c r="A61" s="428"/>
      <c r="B61" s="428"/>
      <c r="C61" s="448"/>
      <c r="D61" s="448"/>
      <c r="E61" s="448"/>
      <c r="F61" s="440"/>
      <c r="G61" s="440"/>
      <c r="H61" s="448"/>
      <c r="I61" s="448"/>
      <c r="J61" s="448"/>
      <c r="K61" s="428"/>
      <c r="L61" s="428"/>
    </row>
    <row r="62" spans="1:12" ht="8.85" customHeight="1" thickBot="1">
      <c r="A62" s="428"/>
      <c r="B62" s="428"/>
      <c r="C62" s="448"/>
      <c r="D62" s="448"/>
      <c r="E62" s="448"/>
      <c r="F62" s="439"/>
      <c r="G62" s="439"/>
      <c r="H62" s="448"/>
      <c r="I62" s="448"/>
      <c r="J62" s="448"/>
      <c r="K62" s="428"/>
      <c r="L62" s="428"/>
    </row>
    <row r="63" spans="1:12" ht="15" customHeight="1" thickBot="1">
      <c r="A63" s="428" t="s">
        <v>42</v>
      </c>
      <c r="B63" s="428" t="s">
        <v>72</v>
      </c>
      <c r="C63" s="448" t="s">
        <v>361</v>
      </c>
      <c r="D63" s="434" t="s">
        <v>10</v>
      </c>
      <c r="E63" s="434" t="s">
        <v>10</v>
      </c>
      <c r="F63" s="438" t="s">
        <v>10</v>
      </c>
      <c r="G63" s="438" t="s">
        <v>10</v>
      </c>
      <c r="H63" s="434" t="s">
        <v>10</v>
      </c>
      <c r="I63" s="434" t="s">
        <v>10</v>
      </c>
      <c r="J63" s="434" t="s">
        <v>10</v>
      </c>
      <c r="K63" s="428"/>
      <c r="L63" s="428"/>
    </row>
    <row r="64" spans="1:12" ht="19.5" customHeight="1" thickBot="1">
      <c r="A64" s="428"/>
      <c r="B64" s="428"/>
      <c r="C64" s="448"/>
      <c r="D64" s="448"/>
      <c r="E64" s="448"/>
      <c r="F64" s="439"/>
      <c r="G64" s="439"/>
      <c r="H64" s="448"/>
      <c r="I64" s="448"/>
      <c r="J64" s="448"/>
      <c r="K64" s="428"/>
      <c r="L64" s="428"/>
    </row>
    <row r="65" spans="1:12" ht="27.6" customHeight="1" thickBot="1">
      <c r="A65" s="424" t="s">
        <v>46</v>
      </c>
      <c r="B65" s="435" t="s">
        <v>73</v>
      </c>
      <c r="C65" s="53">
        <v>2017</v>
      </c>
      <c r="D65" s="54">
        <f>I65</f>
        <v>9.9600000000000009</v>
      </c>
      <c r="E65" s="54" t="s">
        <v>10</v>
      </c>
      <c r="F65" s="54" t="s">
        <v>10</v>
      </c>
      <c r="G65" s="54" t="s">
        <v>10</v>
      </c>
      <c r="H65" s="54" t="s">
        <v>10</v>
      </c>
      <c r="I65" s="54">
        <v>9.9600000000000009</v>
      </c>
      <c r="J65" s="55" t="s">
        <v>10</v>
      </c>
      <c r="K65" s="424" t="s">
        <v>74</v>
      </c>
      <c r="L65" s="435" t="s">
        <v>75</v>
      </c>
    </row>
    <row r="66" spans="1:12" ht="23.1" customHeight="1" thickBot="1">
      <c r="A66" s="425"/>
      <c r="B66" s="436"/>
      <c r="C66" s="53">
        <v>2018</v>
      </c>
      <c r="D66" s="55">
        <v>8.3309999999999995</v>
      </c>
      <c r="E66" s="54" t="s">
        <v>10</v>
      </c>
      <c r="F66" s="54" t="s">
        <v>10</v>
      </c>
      <c r="G66" s="54" t="s">
        <v>10</v>
      </c>
      <c r="H66" s="54" t="s">
        <v>10</v>
      </c>
      <c r="I66" s="55">
        <v>8.3309999999999995</v>
      </c>
      <c r="J66" s="55" t="s">
        <v>10</v>
      </c>
      <c r="K66" s="425"/>
      <c r="L66" s="436"/>
    </row>
    <row r="67" spans="1:12" ht="15" customHeight="1" thickBot="1">
      <c r="A67" s="425"/>
      <c r="B67" s="436"/>
      <c r="C67" s="446">
        <v>2019</v>
      </c>
      <c r="D67" s="442">
        <v>0</v>
      </c>
      <c r="E67" s="442" t="s">
        <v>10</v>
      </c>
      <c r="F67" s="443" t="s">
        <v>10</v>
      </c>
      <c r="G67" s="443" t="s">
        <v>10</v>
      </c>
      <c r="H67" s="442" t="s">
        <v>10</v>
      </c>
      <c r="I67" s="442">
        <v>0</v>
      </c>
      <c r="J67" s="434" t="s">
        <v>10</v>
      </c>
      <c r="K67" s="425"/>
      <c r="L67" s="436"/>
    </row>
    <row r="68" spans="1:12" ht="4.7" customHeight="1" thickBot="1">
      <c r="A68" s="425"/>
      <c r="B68" s="436"/>
      <c r="C68" s="446"/>
      <c r="D68" s="442"/>
      <c r="E68" s="442"/>
      <c r="F68" s="445"/>
      <c r="G68" s="445"/>
      <c r="H68" s="442"/>
      <c r="I68" s="442"/>
      <c r="J68" s="434"/>
      <c r="K68" s="425"/>
      <c r="L68" s="436"/>
    </row>
    <row r="69" spans="1:12" ht="9.9499999999999993" customHeight="1" thickBot="1">
      <c r="A69" s="425"/>
      <c r="B69" s="436"/>
      <c r="C69" s="446"/>
      <c r="D69" s="442"/>
      <c r="E69" s="442"/>
      <c r="F69" s="444"/>
      <c r="G69" s="444"/>
      <c r="H69" s="442"/>
      <c r="I69" s="442"/>
      <c r="J69" s="434"/>
      <c r="K69" s="425"/>
      <c r="L69" s="436"/>
    </row>
    <row r="70" spans="1:12" s="170" customFormat="1" ht="30.75" customHeight="1" thickBot="1">
      <c r="A70" s="425"/>
      <c r="B70" s="436"/>
      <c r="C70" s="167">
        <v>2020</v>
      </c>
      <c r="D70" s="168">
        <v>0</v>
      </c>
      <c r="E70" s="168"/>
      <c r="F70" s="169"/>
      <c r="G70" s="169"/>
      <c r="H70" s="168"/>
      <c r="I70" s="168">
        <v>0</v>
      </c>
      <c r="J70" s="166"/>
      <c r="K70" s="425"/>
      <c r="L70" s="436"/>
    </row>
    <row r="71" spans="1:12" ht="31.5" customHeight="1" thickBot="1">
      <c r="A71" s="425"/>
      <c r="B71" s="436"/>
      <c r="C71" s="56">
        <v>2021</v>
      </c>
      <c r="D71" s="52">
        <v>0</v>
      </c>
      <c r="E71" s="57"/>
      <c r="F71" s="137" t="s">
        <v>10</v>
      </c>
      <c r="G71" s="137" t="s">
        <v>10</v>
      </c>
      <c r="H71" s="57"/>
      <c r="I71" s="52">
        <v>0</v>
      </c>
      <c r="J71" s="52"/>
      <c r="K71" s="425"/>
      <c r="L71" s="436"/>
    </row>
    <row r="72" spans="1:12" s="170" customFormat="1" ht="31.5" customHeight="1" thickBot="1">
      <c r="A72" s="426"/>
      <c r="B72" s="437"/>
      <c r="C72" s="53">
        <v>2022</v>
      </c>
      <c r="D72" s="55">
        <v>0</v>
      </c>
      <c r="E72" s="54"/>
      <c r="F72" s="54"/>
      <c r="G72" s="54"/>
      <c r="H72" s="54"/>
      <c r="I72" s="55">
        <v>0</v>
      </c>
      <c r="J72" s="55"/>
      <c r="K72" s="425"/>
      <c r="L72" s="436"/>
    </row>
    <row r="73" spans="1:12" ht="32.25" customHeight="1" thickBot="1">
      <c r="A73" s="424" t="s">
        <v>76</v>
      </c>
      <c r="B73" s="424" t="s">
        <v>77</v>
      </c>
      <c r="C73" s="53">
        <v>2017</v>
      </c>
      <c r="D73" s="54">
        <f>I73</f>
        <v>10</v>
      </c>
      <c r="E73" s="54" t="s">
        <v>10</v>
      </c>
      <c r="F73" s="54" t="s">
        <v>10</v>
      </c>
      <c r="G73" s="54" t="s">
        <v>10</v>
      </c>
      <c r="H73" s="54" t="s">
        <v>10</v>
      </c>
      <c r="I73" s="54">
        <v>10</v>
      </c>
      <c r="J73" s="55" t="s">
        <v>10</v>
      </c>
      <c r="K73" s="425"/>
      <c r="L73" s="436"/>
    </row>
    <row r="74" spans="1:12" ht="27.6" customHeight="1" thickBot="1">
      <c r="A74" s="425"/>
      <c r="B74" s="425"/>
      <c r="C74" s="53">
        <v>2018</v>
      </c>
      <c r="D74" s="54">
        <v>10</v>
      </c>
      <c r="E74" s="54" t="s">
        <v>10</v>
      </c>
      <c r="F74" s="54" t="s">
        <v>10</v>
      </c>
      <c r="G74" s="54" t="s">
        <v>10</v>
      </c>
      <c r="H74" s="54" t="s">
        <v>10</v>
      </c>
      <c r="I74" s="54">
        <v>10</v>
      </c>
      <c r="J74" s="55" t="s">
        <v>10</v>
      </c>
      <c r="K74" s="425"/>
      <c r="L74" s="436"/>
    </row>
    <row r="75" spans="1:12" ht="27.95" customHeight="1" thickBot="1">
      <c r="A75" s="425"/>
      <c r="B75" s="425"/>
      <c r="C75" s="446">
        <v>2019</v>
      </c>
      <c r="D75" s="442">
        <v>0</v>
      </c>
      <c r="E75" s="442" t="s">
        <v>10</v>
      </c>
      <c r="F75" s="443" t="s">
        <v>10</v>
      </c>
      <c r="G75" s="443" t="s">
        <v>10</v>
      </c>
      <c r="H75" s="442" t="s">
        <v>10</v>
      </c>
      <c r="I75" s="442">
        <v>0</v>
      </c>
      <c r="J75" s="434" t="s">
        <v>10</v>
      </c>
      <c r="K75" s="425"/>
      <c r="L75" s="436"/>
    </row>
    <row r="76" spans="1:12" ht="3" customHeight="1" thickBot="1">
      <c r="A76" s="425"/>
      <c r="B76" s="425"/>
      <c r="C76" s="446"/>
      <c r="D76" s="442"/>
      <c r="E76" s="442"/>
      <c r="F76" s="445"/>
      <c r="G76" s="445"/>
      <c r="H76" s="442"/>
      <c r="I76" s="442"/>
      <c r="J76" s="434"/>
      <c r="K76" s="425"/>
      <c r="L76" s="436"/>
    </row>
    <row r="77" spans="1:12" ht="8.85" customHeight="1" thickBot="1">
      <c r="A77" s="425"/>
      <c r="B77" s="425"/>
      <c r="C77" s="446"/>
      <c r="D77" s="442"/>
      <c r="E77" s="442"/>
      <c r="F77" s="444"/>
      <c r="G77" s="444"/>
      <c r="H77" s="442"/>
      <c r="I77" s="442"/>
      <c r="J77" s="434"/>
      <c r="K77" s="425"/>
      <c r="L77" s="436"/>
    </row>
    <row r="78" spans="1:12" s="170" customFormat="1" ht="21.75" customHeight="1" thickBot="1">
      <c r="A78" s="425"/>
      <c r="B78" s="425"/>
      <c r="C78" s="167">
        <v>2020</v>
      </c>
      <c r="D78" s="168">
        <v>0</v>
      </c>
      <c r="E78" s="168"/>
      <c r="F78" s="169"/>
      <c r="G78" s="169"/>
      <c r="H78" s="168"/>
      <c r="I78" s="168">
        <v>0</v>
      </c>
      <c r="J78" s="166"/>
      <c r="K78" s="425"/>
      <c r="L78" s="436"/>
    </row>
    <row r="79" spans="1:12" ht="28.5" customHeight="1" thickBot="1">
      <c r="A79" s="425"/>
      <c r="B79" s="425"/>
      <c r="C79" s="56">
        <v>2021</v>
      </c>
      <c r="D79" s="57">
        <v>0</v>
      </c>
      <c r="E79" s="57" t="s">
        <v>10</v>
      </c>
      <c r="F79" s="137" t="s">
        <v>10</v>
      </c>
      <c r="G79" s="137" t="s">
        <v>10</v>
      </c>
      <c r="H79" s="57" t="s">
        <v>10</v>
      </c>
      <c r="I79" s="57">
        <v>0</v>
      </c>
      <c r="J79" s="52" t="s">
        <v>10</v>
      </c>
      <c r="K79" s="425"/>
      <c r="L79" s="436"/>
    </row>
    <row r="80" spans="1:12" s="170" customFormat="1" ht="28.5" customHeight="1" thickBot="1">
      <c r="A80" s="426"/>
      <c r="B80" s="426"/>
      <c r="C80" s="280">
        <v>2022</v>
      </c>
      <c r="D80" s="281">
        <v>0</v>
      </c>
      <c r="E80" s="281" t="s">
        <v>10</v>
      </c>
      <c r="F80" s="281" t="s">
        <v>10</v>
      </c>
      <c r="G80" s="281" t="s">
        <v>10</v>
      </c>
      <c r="H80" s="281" t="s">
        <v>10</v>
      </c>
      <c r="I80" s="281">
        <v>0</v>
      </c>
      <c r="J80" s="279"/>
      <c r="K80" s="426"/>
      <c r="L80" s="437"/>
    </row>
    <row r="81" spans="1:12" ht="15" customHeight="1" thickBot="1">
      <c r="A81" s="424" t="s">
        <v>78</v>
      </c>
      <c r="B81" s="424" t="s">
        <v>79</v>
      </c>
      <c r="C81" s="446">
        <v>2017</v>
      </c>
      <c r="D81" s="442">
        <f>I81</f>
        <v>20.04</v>
      </c>
      <c r="E81" s="442" t="s">
        <v>10</v>
      </c>
      <c r="F81" s="443" t="s">
        <v>10</v>
      </c>
      <c r="G81" s="443" t="s">
        <v>10</v>
      </c>
      <c r="H81" s="442" t="s">
        <v>10</v>
      </c>
      <c r="I81" s="442">
        <v>20.04</v>
      </c>
      <c r="J81" s="434" t="s">
        <v>10</v>
      </c>
      <c r="K81" s="424" t="s">
        <v>51</v>
      </c>
      <c r="L81" s="435" t="s">
        <v>80</v>
      </c>
    </row>
    <row r="82" spans="1:12" ht="16.5" customHeight="1" thickBot="1">
      <c r="A82" s="425"/>
      <c r="B82" s="425"/>
      <c r="C82" s="446"/>
      <c r="D82" s="442"/>
      <c r="E82" s="442"/>
      <c r="F82" s="444"/>
      <c r="G82" s="444"/>
      <c r="H82" s="442"/>
      <c r="I82" s="442"/>
      <c r="J82" s="434"/>
      <c r="K82" s="425"/>
      <c r="L82" s="436"/>
    </row>
    <row r="83" spans="1:12" ht="32.25" customHeight="1" thickBot="1">
      <c r="A83" s="425"/>
      <c r="B83" s="425"/>
      <c r="C83" s="53">
        <v>2018</v>
      </c>
      <c r="D83" s="54">
        <v>20.04</v>
      </c>
      <c r="E83" s="54" t="s">
        <v>10</v>
      </c>
      <c r="F83" s="54" t="s">
        <v>10</v>
      </c>
      <c r="G83" s="54" t="s">
        <v>10</v>
      </c>
      <c r="H83" s="54" t="s">
        <v>10</v>
      </c>
      <c r="I83" s="54">
        <v>20.04</v>
      </c>
      <c r="J83" s="55" t="s">
        <v>10</v>
      </c>
      <c r="K83" s="425"/>
      <c r="L83" s="436"/>
    </row>
    <row r="84" spans="1:12" ht="15" customHeight="1" thickBot="1">
      <c r="A84" s="425"/>
      <c r="B84" s="425"/>
      <c r="C84" s="446">
        <v>2019</v>
      </c>
      <c r="D84" s="442">
        <v>0</v>
      </c>
      <c r="E84" s="442" t="s">
        <v>10</v>
      </c>
      <c r="F84" s="443" t="s">
        <v>10</v>
      </c>
      <c r="G84" s="443" t="s">
        <v>10</v>
      </c>
      <c r="H84" s="442" t="s">
        <v>10</v>
      </c>
      <c r="I84" s="442">
        <v>0</v>
      </c>
      <c r="J84" s="434" t="s">
        <v>10</v>
      </c>
      <c r="K84" s="425"/>
      <c r="L84" s="436"/>
    </row>
    <row r="85" spans="1:12" ht="6.75" customHeight="1" thickBot="1">
      <c r="A85" s="425"/>
      <c r="B85" s="425"/>
      <c r="C85" s="446"/>
      <c r="D85" s="442"/>
      <c r="E85" s="442"/>
      <c r="F85" s="445"/>
      <c r="G85" s="445"/>
      <c r="H85" s="442"/>
      <c r="I85" s="442"/>
      <c r="J85" s="434"/>
      <c r="K85" s="425"/>
      <c r="L85" s="436"/>
    </row>
    <row r="86" spans="1:12" ht="6.75" customHeight="1" thickBot="1">
      <c r="A86" s="425"/>
      <c r="B86" s="425"/>
      <c r="C86" s="446"/>
      <c r="D86" s="442"/>
      <c r="E86" s="442"/>
      <c r="F86" s="444"/>
      <c r="G86" s="444"/>
      <c r="H86" s="442"/>
      <c r="I86" s="442"/>
      <c r="J86" s="434"/>
      <c r="K86" s="425"/>
      <c r="L86" s="436"/>
    </row>
    <row r="87" spans="1:12" s="170" customFormat="1" ht="23.25" customHeight="1" thickBot="1">
      <c r="A87" s="425"/>
      <c r="B87" s="425"/>
      <c r="C87" s="167">
        <v>2020</v>
      </c>
      <c r="D87" s="168">
        <v>0</v>
      </c>
      <c r="E87" s="168"/>
      <c r="F87" s="169"/>
      <c r="G87" s="169"/>
      <c r="H87" s="168"/>
      <c r="I87" s="168">
        <v>0</v>
      </c>
      <c r="J87" s="166"/>
      <c r="K87" s="425"/>
      <c r="L87" s="436"/>
    </row>
    <row r="88" spans="1:12" ht="23.85" customHeight="1" thickBot="1">
      <c r="A88" s="425"/>
      <c r="B88" s="425"/>
      <c r="C88" s="56">
        <v>2021</v>
      </c>
      <c r="D88" s="57">
        <v>0</v>
      </c>
      <c r="E88" s="57" t="s">
        <v>10</v>
      </c>
      <c r="F88" s="137" t="s">
        <v>10</v>
      </c>
      <c r="G88" s="137" t="s">
        <v>10</v>
      </c>
      <c r="H88" s="57" t="s">
        <v>10</v>
      </c>
      <c r="I88" s="57">
        <v>0</v>
      </c>
      <c r="J88" s="52" t="s">
        <v>10</v>
      </c>
      <c r="K88" s="425"/>
      <c r="L88" s="436"/>
    </row>
    <row r="89" spans="1:12" s="170" customFormat="1" ht="23.85" customHeight="1" thickBot="1">
      <c r="A89" s="426"/>
      <c r="B89" s="426"/>
      <c r="C89" s="317">
        <v>2022</v>
      </c>
      <c r="D89" s="282">
        <v>0</v>
      </c>
      <c r="E89" s="281" t="s">
        <v>10</v>
      </c>
      <c r="F89" s="281" t="s">
        <v>10</v>
      </c>
      <c r="G89" s="281" t="s">
        <v>10</v>
      </c>
      <c r="H89" s="281" t="s">
        <v>10</v>
      </c>
      <c r="I89" s="281">
        <v>0</v>
      </c>
      <c r="J89" s="279" t="s">
        <v>10</v>
      </c>
      <c r="K89" s="426"/>
      <c r="L89" s="436"/>
    </row>
    <row r="90" spans="1:12" ht="30" customHeight="1" thickBot="1">
      <c r="A90" s="424" t="s">
        <v>81</v>
      </c>
      <c r="B90" s="435" t="s">
        <v>82</v>
      </c>
      <c r="C90" s="441" t="s">
        <v>361</v>
      </c>
      <c r="D90" s="438" t="s">
        <v>10</v>
      </c>
      <c r="E90" s="434" t="s">
        <v>10</v>
      </c>
      <c r="F90" s="438" t="s">
        <v>10</v>
      </c>
      <c r="G90" s="438" t="s">
        <v>10</v>
      </c>
      <c r="H90" s="434" t="s">
        <v>10</v>
      </c>
      <c r="I90" s="434" t="s">
        <v>10</v>
      </c>
      <c r="J90" s="434" t="s">
        <v>10</v>
      </c>
      <c r="K90" s="428" t="s">
        <v>83</v>
      </c>
      <c r="L90" s="436"/>
    </row>
    <row r="91" spans="1:12" ht="9" customHeight="1" thickBot="1">
      <c r="A91" s="424"/>
      <c r="B91" s="435"/>
      <c r="C91" s="441"/>
      <c r="D91" s="441"/>
      <c r="E91" s="441"/>
      <c r="F91" s="440"/>
      <c r="G91" s="440"/>
      <c r="H91" s="441"/>
      <c r="I91" s="441"/>
      <c r="J91" s="441"/>
      <c r="K91" s="428"/>
      <c r="L91" s="436"/>
    </row>
    <row r="92" spans="1:12" ht="23.25" customHeight="1" thickBot="1">
      <c r="A92" s="424"/>
      <c r="B92" s="435"/>
      <c r="C92" s="441"/>
      <c r="D92" s="441"/>
      <c r="E92" s="441"/>
      <c r="F92" s="440"/>
      <c r="G92" s="440"/>
      <c r="H92" s="441"/>
      <c r="I92" s="441"/>
      <c r="J92" s="441"/>
      <c r="K92" s="428"/>
      <c r="L92" s="436"/>
    </row>
    <row r="93" spans="1:12" ht="19.5" customHeight="1" thickBot="1">
      <c r="A93" s="424"/>
      <c r="B93" s="435"/>
      <c r="C93" s="441"/>
      <c r="D93" s="441"/>
      <c r="E93" s="434"/>
      <c r="F93" s="439"/>
      <c r="G93" s="439"/>
      <c r="H93" s="434"/>
      <c r="I93" s="434"/>
      <c r="J93" s="434"/>
      <c r="K93" s="428"/>
      <c r="L93" s="436"/>
    </row>
    <row r="94" spans="1:12" ht="15" customHeight="1" thickBot="1">
      <c r="A94" s="428" t="s">
        <v>84</v>
      </c>
      <c r="B94" s="433" t="s">
        <v>85</v>
      </c>
      <c r="C94" s="434" t="s">
        <v>361</v>
      </c>
      <c r="D94" s="434" t="s">
        <v>10</v>
      </c>
      <c r="E94" s="434" t="s">
        <v>10</v>
      </c>
      <c r="F94" s="438" t="s">
        <v>10</v>
      </c>
      <c r="G94" s="438" t="s">
        <v>10</v>
      </c>
      <c r="H94" s="434" t="s">
        <v>10</v>
      </c>
      <c r="I94" s="434" t="s">
        <v>10</v>
      </c>
      <c r="J94" s="434" t="s">
        <v>10</v>
      </c>
      <c r="K94" s="428" t="s">
        <v>51</v>
      </c>
      <c r="L94" s="436"/>
    </row>
    <row r="95" spans="1:12" ht="16.5" customHeight="1" thickBot="1">
      <c r="A95" s="428"/>
      <c r="B95" s="433"/>
      <c r="C95" s="434"/>
      <c r="D95" s="434"/>
      <c r="E95" s="434"/>
      <c r="F95" s="440"/>
      <c r="G95" s="440"/>
      <c r="H95" s="434"/>
      <c r="I95" s="434"/>
      <c r="J95" s="434"/>
      <c r="K95" s="428"/>
      <c r="L95" s="436"/>
    </row>
    <row r="96" spans="1:12" ht="15" customHeight="1" thickBot="1">
      <c r="A96" s="428"/>
      <c r="B96" s="433"/>
      <c r="C96" s="434"/>
      <c r="D96" s="434"/>
      <c r="E96" s="434"/>
      <c r="F96" s="439"/>
      <c r="G96" s="439"/>
      <c r="H96" s="434"/>
      <c r="I96" s="434"/>
      <c r="J96" s="434"/>
      <c r="K96" s="428"/>
      <c r="L96" s="436"/>
    </row>
    <row r="97" spans="1:12" ht="15" customHeight="1" thickBot="1">
      <c r="A97" s="428" t="s">
        <v>86</v>
      </c>
      <c r="B97" s="433" t="s">
        <v>87</v>
      </c>
      <c r="C97" s="434" t="s">
        <v>361</v>
      </c>
      <c r="D97" s="434" t="s">
        <v>10</v>
      </c>
      <c r="E97" s="434" t="s">
        <v>10</v>
      </c>
      <c r="F97" s="438" t="s">
        <v>10</v>
      </c>
      <c r="G97" s="438" t="s">
        <v>10</v>
      </c>
      <c r="H97" s="434" t="s">
        <v>10</v>
      </c>
      <c r="I97" s="434" t="s">
        <v>10</v>
      </c>
      <c r="J97" s="434" t="s">
        <v>10</v>
      </c>
      <c r="K97" s="447" t="s">
        <v>88</v>
      </c>
      <c r="L97" s="436"/>
    </row>
    <row r="98" spans="1:12" ht="16.5" customHeight="1" thickBot="1">
      <c r="A98" s="428"/>
      <c r="B98" s="433"/>
      <c r="C98" s="434"/>
      <c r="D98" s="434"/>
      <c r="E98" s="434"/>
      <c r="F98" s="440"/>
      <c r="G98" s="440"/>
      <c r="H98" s="434"/>
      <c r="I98" s="434"/>
      <c r="J98" s="434"/>
      <c r="K98" s="447"/>
      <c r="L98" s="436"/>
    </row>
    <row r="99" spans="1:12" ht="39" customHeight="1" thickBot="1">
      <c r="A99" s="428"/>
      <c r="B99" s="433"/>
      <c r="C99" s="434"/>
      <c r="D99" s="434"/>
      <c r="E99" s="434"/>
      <c r="F99" s="439"/>
      <c r="G99" s="439"/>
      <c r="H99" s="434"/>
      <c r="I99" s="434"/>
      <c r="J99" s="434"/>
      <c r="K99" s="447"/>
      <c r="L99" s="437"/>
    </row>
    <row r="100" spans="1:12" ht="15.75" customHeight="1" thickBot="1">
      <c r="A100" s="428" t="s">
        <v>89</v>
      </c>
      <c r="B100" s="433" t="s">
        <v>90</v>
      </c>
      <c r="C100" s="449" t="s">
        <v>361</v>
      </c>
      <c r="D100" s="434" t="s">
        <v>10</v>
      </c>
      <c r="E100" s="434" t="s">
        <v>10</v>
      </c>
      <c r="F100" s="438" t="s">
        <v>10</v>
      </c>
      <c r="G100" s="438" t="s">
        <v>10</v>
      </c>
      <c r="H100" s="434" t="s">
        <v>10</v>
      </c>
      <c r="I100" s="434" t="s">
        <v>10</v>
      </c>
      <c r="J100" s="434" t="s">
        <v>10</v>
      </c>
      <c r="K100" s="428" t="s">
        <v>91</v>
      </c>
      <c r="L100" s="433" t="s">
        <v>92</v>
      </c>
    </row>
    <row r="101" spans="1:12" ht="33.75" customHeight="1" thickBot="1">
      <c r="A101" s="428"/>
      <c r="B101" s="433"/>
      <c r="C101" s="450"/>
      <c r="D101" s="434"/>
      <c r="E101" s="434"/>
      <c r="F101" s="439"/>
      <c r="G101" s="439"/>
      <c r="H101" s="434"/>
      <c r="I101" s="434"/>
      <c r="J101" s="434"/>
      <c r="K101" s="428"/>
      <c r="L101" s="433"/>
    </row>
    <row r="102" spans="1:12" ht="45" customHeight="1" thickBot="1">
      <c r="A102" s="428"/>
      <c r="B102" s="433"/>
      <c r="C102" s="450"/>
      <c r="D102" s="58" t="s">
        <v>10</v>
      </c>
      <c r="E102" s="55" t="s">
        <v>10</v>
      </c>
      <c r="F102" s="55" t="s">
        <v>10</v>
      </c>
      <c r="G102" s="55" t="s">
        <v>10</v>
      </c>
      <c r="H102" s="58" t="s">
        <v>10</v>
      </c>
      <c r="I102" s="58" t="s">
        <v>10</v>
      </c>
      <c r="J102" s="55" t="s">
        <v>10</v>
      </c>
      <c r="K102" s="428"/>
      <c r="L102" s="433"/>
    </row>
    <row r="103" spans="1:12" ht="34.5" customHeight="1" thickBot="1">
      <c r="A103" s="428"/>
      <c r="B103" s="433"/>
      <c r="C103" s="450"/>
      <c r="D103" s="55" t="s">
        <v>10</v>
      </c>
      <c r="E103" s="55" t="s">
        <v>10</v>
      </c>
      <c r="F103" s="55" t="s">
        <v>10</v>
      </c>
      <c r="G103" s="55" t="s">
        <v>10</v>
      </c>
      <c r="H103" s="55" t="s">
        <v>10</v>
      </c>
      <c r="I103" s="55" t="s">
        <v>10</v>
      </c>
      <c r="J103" s="55" t="s">
        <v>10</v>
      </c>
      <c r="K103" s="428"/>
      <c r="L103" s="433"/>
    </row>
    <row r="104" spans="1:12" ht="34.5" customHeight="1" thickBot="1">
      <c r="A104" s="428"/>
      <c r="B104" s="433"/>
      <c r="C104" s="451"/>
      <c r="D104" s="55" t="s">
        <v>10</v>
      </c>
      <c r="E104" s="55" t="s">
        <v>10</v>
      </c>
      <c r="F104" s="55" t="s">
        <v>10</v>
      </c>
      <c r="G104" s="55" t="s">
        <v>10</v>
      </c>
      <c r="H104" s="55" t="s">
        <v>10</v>
      </c>
      <c r="I104" s="55" t="s">
        <v>10</v>
      </c>
      <c r="J104" s="55" t="s">
        <v>10</v>
      </c>
      <c r="K104" s="428"/>
      <c r="L104" s="433"/>
    </row>
    <row r="105" spans="1:12" ht="48" customHeight="1" thickBot="1">
      <c r="A105" s="424" t="s">
        <v>93</v>
      </c>
      <c r="B105" s="46" t="s">
        <v>94</v>
      </c>
      <c r="C105" s="53" t="s">
        <v>361</v>
      </c>
      <c r="D105" s="54"/>
      <c r="E105" s="54" t="s">
        <v>10</v>
      </c>
      <c r="F105" s="54" t="s">
        <v>10</v>
      </c>
      <c r="G105" s="54" t="s">
        <v>10</v>
      </c>
      <c r="H105" s="54" t="s">
        <v>10</v>
      </c>
      <c r="I105" s="54"/>
      <c r="J105" s="55" t="s">
        <v>10</v>
      </c>
      <c r="K105" s="424" t="s">
        <v>95</v>
      </c>
      <c r="L105" s="424" t="s">
        <v>96</v>
      </c>
    </row>
    <row r="106" spans="1:12" ht="23.85" customHeight="1" thickBot="1">
      <c r="A106" s="425"/>
      <c r="B106" s="424" t="s">
        <v>97</v>
      </c>
      <c r="C106" s="53">
        <v>2017</v>
      </c>
      <c r="D106" s="55">
        <f>H106+I106</f>
        <v>149.47399999999999</v>
      </c>
      <c r="E106" s="54" t="s">
        <v>10</v>
      </c>
      <c r="F106" s="54">
        <v>142</v>
      </c>
      <c r="G106" s="54" t="s">
        <v>10</v>
      </c>
      <c r="H106" s="54">
        <v>142</v>
      </c>
      <c r="I106" s="55">
        <v>7.4740000000000002</v>
      </c>
      <c r="J106" s="55" t="s">
        <v>10</v>
      </c>
      <c r="K106" s="425"/>
      <c r="L106" s="425"/>
    </row>
    <row r="107" spans="1:12" ht="24.95" customHeight="1" thickBot="1">
      <c r="A107" s="425"/>
      <c r="B107" s="425"/>
      <c r="C107" s="53">
        <v>2018</v>
      </c>
      <c r="D107" s="54" t="s">
        <v>10</v>
      </c>
      <c r="E107" s="54" t="s">
        <v>10</v>
      </c>
      <c r="F107" s="54" t="s">
        <v>10</v>
      </c>
      <c r="G107" s="54" t="s">
        <v>10</v>
      </c>
      <c r="H107" s="54" t="s">
        <v>10</v>
      </c>
      <c r="I107" s="54" t="s">
        <v>10</v>
      </c>
      <c r="J107" s="55" t="s">
        <v>10</v>
      </c>
      <c r="K107" s="425"/>
      <c r="L107" s="425"/>
    </row>
    <row r="108" spans="1:12" ht="24.95" customHeight="1" thickBot="1">
      <c r="A108" s="425"/>
      <c r="B108" s="425"/>
      <c r="C108" s="53">
        <v>2019</v>
      </c>
      <c r="D108" s="54" t="s">
        <v>10</v>
      </c>
      <c r="E108" s="54" t="s">
        <v>10</v>
      </c>
      <c r="F108" s="54" t="s">
        <v>10</v>
      </c>
      <c r="G108" s="54" t="s">
        <v>10</v>
      </c>
      <c r="H108" s="54" t="s">
        <v>10</v>
      </c>
      <c r="I108" s="54" t="s">
        <v>10</v>
      </c>
      <c r="J108" s="55" t="s">
        <v>10</v>
      </c>
      <c r="K108" s="425"/>
      <c r="L108" s="425"/>
    </row>
    <row r="109" spans="1:12" s="170" customFormat="1" ht="24.95" customHeight="1" thickBot="1">
      <c r="A109" s="425"/>
      <c r="B109" s="425"/>
      <c r="C109" s="53">
        <v>2020</v>
      </c>
      <c r="D109" s="55">
        <f>H109</f>
        <v>143</v>
      </c>
      <c r="E109" s="54"/>
      <c r="F109" s="54">
        <v>143</v>
      </c>
      <c r="G109" s="54"/>
      <c r="H109" s="54">
        <v>143</v>
      </c>
      <c r="I109" s="55" t="s">
        <v>10</v>
      </c>
      <c r="J109" s="55"/>
      <c r="K109" s="425"/>
      <c r="L109" s="425"/>
    </row>
    <row r="110" spans="1:12" ht="24.95" customHeight="1" thickBot="1">
      <c r="A110" s="425"/>
      <c r="B110" s="425"/>
      <c r="C110" s="53">
        <v>2021</v>
      </c>
      <c r="D110" s="55" t="s">
        <v>10</v>
      </c>
      <c r="E110" s="54" t="s">
        <v>10</v>
      </c>
      <c r="F110" s="54" t="s">
        <v>10</v>
      </c>
      <c r="G110" s="54" t="s">
        <v>10</v>
      </c>
      <c r="H110" s="54" t="s">
        <v>10</v>
      </c>
      <c r="I110" s="55" t="s">
        <v>10</v>
      </c>
      <c r="J110" s="55" t="s">
        <v>10</v>
      </c>
      <c r="K110" s="425"/>
      <c r="L110" s="425"/>
    </row>
    <row r="111" spans="1:12" s="170" customFormat="1" ht="24.95" customHeight="1" thickBot="1">
      <c r="A111" s="426"/>
      <c r="B111" s="426"/>
      <c r="C111" s="318">
        <v>2022</v>
      </c>
      <c r="D111" s="55" t="s">
        <v>10</v>
      </c>
      <c r="E111" s="55" t="s">
        <v>10</v>
      </c>
      <c r="F111" s="55" t="s">
        <v>10</v>
      </c>
      <c r="G111" s="55" t="s">
        <v>10</v>
      </c>
      <c r="H111" s="55" t="s">
        <v>10</v>
      </c>
      <c r="I111" s="55" t="s">
        <v>10</v>
      </c>
      <c r="J111" s="55" t="s">
        <v>10</v>
      </c>
      <c r="K111" s="426"/>
      <c r="L111" s="426"/>
    </row>
    <row r="112" spans="1:12" ht="41.85" customHeight="1" thickBot="1">
      <c r="A112" s="424" t="s">
        <v>98</v>
      </c>
      <c r="B112" s="435" t="s">
        <v>312</v>
      </c>
      <c r="C112" s="449" t="s">
        <v>361</v>
      </c>
      <c r="D112" s="55" t="s">
        <v>10</v>
      </c>
      <c r="E112" s="55" t="s">
        <v>10</v>
      </c>
      <c r="F112" s="55" t="s">
        <v>298</v>
      </c>
      <c r="G112" s="55" t="s">
        <v>10</v>
      </c>
      <c r="H112" s="55" t="s">
        <v>10</v>
      </c>
      <c r="I112" s="55" t="s">
        <v>10</v>
      </c>
      <c r="J112" s="55" t="s">
        <v>10</v>
      </c>
      <c r="K112" s="428" t="s">
        <v>99</v>
      </c>
      <c r="L112" s="433" t="s">
        <v>100</v>
      </c>
    </row>
    <row r="113" spans="1:12" ht="32.85" customHeight="1" thickBot="1">
      <c r="A113" s="425"/>
      <c r="B113" s="436"/>
      <c r="C113" s="450"/>
      <c r="D113" s="55" t="s">
        <v>10</v>
      </c>
      <c r="E113" s="55" t="s">
        <v>10</v>
      </c>
      <c r="F113" s="55" t="s">
        <v>10</v>
      </c>
      <c r="G113" s="55" t="s">
        <v>10</v>
      </c>
      <c r="H113" s="55" t="s">
        <v>10</v>
      </c>
      <c r="I113" s="55" t="s">
        <v>10</v>
      </c>
      <c r="J113" s="55" t="s">
        <v>10</v>
      </c>
      <c r="K113" s="428"/>
      <c r="L113" s="433"/>
    </row>
    <row r="114" spans="1:12" ht="33.75" customHeight="1" thickBot="1">
      <c r="A114" s="425"/>
      <c r="B114" s="436"/>
      <c r="C114" s="450"/>
      <c r="D114" s="55" t="s">
        <v>10</v>
      </c>
      <c r="E114" s="55" t="s">
        <v>10</v>
      </c>
      <c r="F114" s="55" t="s">
        <v>10</v>
      </c>
      <c r="G114" s="55" t="s">
        <v>10</v>
      </c>
      <c r="H114" s="55" t="s">
        <v>10</v>
      </c>
      <c r="I114" s="55" t="s">
        <v>10</v>
      </c>
      <c r="J114" s="55" t="s">
        <v>10</v>
      </c>
      <c r="K114" s="428"/>
      <c r="L114" s="433"/>
    </row>
    <row r="115" spans="1:12" ht="33.75" customHeight="1" thickBot="1">
      <c r="A115" s="426"/>
      <c r="B115" s="437"/>
      <c r="C115" s="451"/>
      <c r="D115" s="55" t="s">
        <v>10</v>
      </c>
      <c r="E115" s="55" t="s">
        <v>10</v>
      </c>
      <c r="F115" s="55" t="s">
        <v>10</v>
      </c>
      <c r="G115" s="55" t="s">
        <v>10</v>
      </c>
      <c r="H115" s="55" t="s">
        <v>10</v>
      </c>
      <c r="I115" s="55" t="s">
        <v>10</v>
      </c>
      <c r="J115" s="55" t="s">
        <v>10</v>
      </c>
      <c r="K115" s="428"/>
      <c r="L115" s="433"/>
    </row>
    <row r="116" spans="1:12" ht="33.75" customHeight="1" thickBot="1">
      <c r="A116" s="383" t="s">
        <v>101</v>
      </c>
      <c r="B116" s="383" t="s">
        <v>102</v>
      </c>
      <c r="C116" s="38">
        <v>2017</v>
      </c>
      <c r="D116" s="59">
        <v>87.339860000000002</v>
      </c>
      <c r="E116" s="39" t="s">
        <v>10</v>
      </c>
      <c r="F116" s="128" t="s">
        <v>10</v>
      </c>
      <c r="G116" s="128" t="s">
        <v>10</v>
      </c>
      <c r="H116" s="55" t="s">
        <v>10</v>
      </c>
      <c r="I116" s="59">
        <v>87.339860000000002</v>
      </c>
      <c r="J116" s="55" t="s">
        <v>10</v>
      </c>
      <c r="K116" s="383" t="s">
        <v>48</v>
      </c>
      <c r="L116" s="424"/>
    </row>
    <row r="117" spans="1:12" ht="33.75" customHeight="1" thickBot="1">
      <c r="A117" s="382"/>
      <c r="B117" s="382"/>
      <c r="C117" s="38">
        <v>2018</v>
      </c>
      <c r="D117" s="39" t="s">
        <v>10</v>
      </c>
      <c r="E117" s="39" t="s">
        <v>10</v>
      </c>
      <c r="F117" s="128" t="s">
        <v>10</v>
      </c>
      <c r="G117" s="128" t="s">
        <v>10</v>
      </c>
      <c r="H117" s="55" t="s">
        <v>10</v>
      </c>
      <c r="I117" s="39" t="s">
        <v>10</v>
      </c>
      <c r="J117" s="38" t="s">
        <v>10</v>
      </c>
      <c r="K117" s="382"/>
      <c r="L117" s="425"/>
    </row>
    <row r="118" spans="1:12" ht="33.75" customHeight="1" thickBot="1">
      <c r="A118" s="382"/>
      <c r="B118" s="382"/>
      <c r="C118" s="38">
        <v>2019</v>
      </c>
      <c r="D118" s="39" t="s">
        <v>10</v>
      </c>
      <c r="E118" s="39" t="s">
        <v>10</v>
      </c>
      <c r="F118" s="128" t="s">
        <v>10</v>
      </c>
      <c r="G118" s="128" t="s">
        <v>10</v>
      </c>
      <c r="H118" s="55" t="s">
        <v>10</v>
      </c>
      <c r="I118" s="39" t="s">
        <v>10</v>
      </c>
      <c r="J118" s="38" t="s">
        <v>10</v>
      </c>
      <c r="K118" s="382"/>
      <c r="L118" s="425"/>
    </row>
    <row r="119" spans="1:12" s="170" customFormat="1" ht="33.75" customHeight="1" thickBot="1">
      <c r="A119" s="382"/>
      <c r="B119" s="382"/>
      <c r="C119" s="158">
        <v>2020</v>
      </c>
      <c r="D119" s="159" t="s">
        <v>10</v>
      </c>
      <c r="E119" s="159" t="s">
        <v>10</v>
      </c>
      <c r="F119" s="159" t="s">
        <v>10</v>
      </c>
      <c r="G119" s="159" t="s">
        <v>10</v>
      </c>
      <c r="H119" s="55" t="s">
        <v>10</v>
      </c>
      <c r="I119" s="159" t="s">
        <v>10</v>
      </c>
      <c r="J119" s="159" t="s">
        <v>10</v>
      </c>
      <c r="K119" s="382"/>
      <c r="L119" s="425"/>
    </row>
    <row r="120" spans="1:12" ht="33.75" customHeight="1" thickBot="1">
      <c r="A120" s="382"/>
      <c r="B120" s="382"/>
      <c r="C120" s="38">
        <v>2021</v>
      </c>
      <c r="D120" s="39" t="s">
        <v>10</v>
      </c>
      <c r="E120" s="39" t="s">
        <v>10</v>
      </c>
      <c r="F120" s="128" t="s">
        <v>10</v>
      </c>
      <c r="G120" s="128" t="s">
        <v>10</v>
      </c>
      <c r="H120" s="39" t="s">
        <v>10</v>
      </c>
      <c r="I120" s="39" t="s">
        <v>10</v>
      </c>
      <c r="J120" s="38" t="s">
        <v>10</v>
      </c>
      <c r="K120" s="382"/>
      <c r="L120" s="425"/>
    </row>
    <row r="121" spans="1:12" s="170" customFormat="1" ht="33.75" customHeight="1" thickBot="1">
      <c r="A121" s="414"/>
      <c r="B121" s="414"/>
      <c r="C121" s="224">
        <v>2022</v>
      </c>
      <c r="D121" s="319" t="s">
        <v>10</v>
      </c>
      <c r="E121" s="319" t="s">
        <v>10</v>
      </c>
      <c r="F121" s="319" t="s">
        <v>10</v>
      </c>
      <c r="G121" s="319" t="s">
        <v>10</v>
      </c>
      <c r="H121" s="319" t="s">
        <v>10</v>
      </c>
      <c r="I121" s="319" t="s">
        <v>10</v>
      </c>
      <c r="J121" s="319" t="s">
        <v>10</v>
      </c>
      <c r="K121" s="414"/>
      <c r="L121" s="426"/>
    </row>
    <row r="122" spans="1:12" ht="21.75" customHeight="1" thickBot="1">
      <c r="A122" s="428"/>
      <c r="B122" s="429" t="s">
        <v>53</v>
      </c>
      <c r="C122" s="60">
        <v>2017</v>
      </c>
      <c r="D122" s="61">
        <f>D116+D106+D81+D73+D65</f>
        <v>276.81385999999998</v>
      </c>
      <c r="E122" s="62" t="s">
        <v>10</v>
      </c>
      <c r="F122" s="62">
        <v>142</v>
      </c>
      <c r="G122" s="62" t="s">
        <v>10</v>
      </c>
      <c r="H122" s="62">
        <f>H106</f>
        <v>142</v>
      </c>
      <c r="I122" s="61">
        <f>I116+I106+I81+I73+I65</f>
        <v>134.81386000000001</v>
      </c>
      <c r="J122" s="55" t="s">
        <v>10</v>
      </c>
      <c r="K122" s="428"/>
      <c r="L122" s="428"/>
    </row>
    <row r="123" spans="1:12" ht="21" customHeight="1" thickBot="1">
      <c r="A123" s="428"/>
      <c r="B123" s="429"/>
      <c r="C123" s="60">
        <v>2018</v>
      </c>
      <c r="D123" s="58">
        <f>D83+D74+D66</f>
        <v>38.370999999999995</v>
      </c>
      <c r="E123" s="62" t="s">
        <v>10</v>
      </c>
      <c r="F123" s="62" t="s">
        <v>10</v>
      </c>
      <c r="G123" s="62" t="s">
        <v>10</v>
      </c>
      <c r="H123" s="62" t="s">
        <v>10</v>
      </c>
      <c r="I123" s="58">
        <v>38.371000000000002</v>
      </c>
      <c r="J123" s="55" t="s">
        <v>10</v>
      </c>
      <c r="K123" s="428"/>
      <c r="L123" s="428"/>
    </row>
    <row r="124" spans="1:12" ht="0.95" customHeight="1" thickBot="1">
      <c r="A124" s="428"/>
      <c r="B124" s="429"/>
      <c r="C124" s="430">
        <v>2019</v>
      </c>
      <c r="D124" s="431">
        <f>D84+D75+D67</f>
        <v>0</v>
      </c>
      <c r="E124" s="432" t="s">
        <v>10</v>
      </c>
      <c r="F124" s="136" t="s">
        <v>10</v>
      </c>
      <c r="G124" s="136" t="s">
        <v>10</v>
      </c>
      <c r="H124" s="432" t="s">
        <v>10</v>
      </c>
      <c r="I124" s="431">
        <f>D124</f>
        <v>0</v>
      </c>
      <c r="J124" s="434" t="s">
        <v>10</v>
      </c>
      <c r="K124" s="428"/>
      <c r="L124" s="428"/>
    </row>
    <row r="125" spans="1:12" ht="23.85" customHeight="1" thickBot="1">
      <c r="A125" s="428"/>
      <c r="B125" s="429"/>
      <c r="C125" s="430"/>
      <c r="D125" s="431"/>
      <c r="E125" s="432"/>
      <c r="F125" s="136" t="s">
        <v>10</v>
      </c>
      <c r="G125" s="136" t="s">
        <v>10</v>
      </c>
      <c r="H125" s="432"/>
      <c r="I125" s="431"/>
      <c r="J125" s="434"/>
      <c r="K125" s="428"/>
      <c r="L125" s="428"/>
    </row>
    <row r="126" spans="1:12" ht="23.85" customHeight="1" thickBot="1">
      <c r="A126" s="428"/>
      <c r="B126" s="429"/>
      <c r="C126" s="63">
        <v>2020</v>
      </c>
      <c r="D126" s="225">
        <f>D109+D87+D78+D70</f>
        <v>143</v>
      </c>
      <c r="E126" s="64"/>
      <c r="F126" s="136">
        <f>F109</f>
        <v>143</v>
      </c>
      <c r="G126" s="136" t="s">
        <v>10</v>
      </c>
      <c r="H126" s="64">
        <f>H109</f>
        <v>143</v>
      </c>
      <c r="I126" s="225">
        <v>0</v>
      </c>
      <c r="J126" s="52"/>
      <c r="K126" s="428"/>
      <c r="L126" s="428"/>
    </row>
    <row r="127" spans="1:12" s="170" customFormat="1" ht="23.85" customHeight="1" thickBot="1">
      <c r="A127" s="428"/>
      <c r="B127" s="429"/>
      <c r="C127" s="60">
        <v>2021</v>
      </c>
      <c r="D127" s="58">
        <f>D88+D79+D71</f>
        <v>0</v>
      </c>
      <c r="E127" s="62"/>
      <c r="F127" s="62" t="s">
        <v>10</v>
      </c>
      <c r="G127" s="62"/>
      <c r="H127" s="62" t="s">
        <v>10</v>
      </c>
      <c r="I127" s="58">
        <f>I88+I79+I71</f>
        <v>0</v>
      </c>
      <c r="J127" s="55"/>
      <c r="K127" s="428"/>
      <c r="L127" s="428"/>
    </row>
    <row r="128" spans="1:12" s="170" customFormat="1" ht="23.85" customHeight="1" thickBot="1">
      <c r="A128" s="428"/>
      <c r="B128" s="429"/>
      <c r="C128" s="60">
        <v>2022</v>
      </c>
      <c r="D128" s="58">
        <v>0</v>
      </c>
      <c r="E128" s="62"/>
      <c r="F128" s="62"/>
      <c r="G128" s="62"/>
      <c r="H128" s="62"/>
      <c r="I128" s="58">
        <v>0</v>
      </c>
      <c r="J128" s="55"/>
      <c r="K128" s="428"/>
      <c r="L128" s="428"/>
    </row>
    <row r="129" spans="1:12" ht="30.4" customHeight="1" thickBot="1">
      <c r="A129" s="428"/>
      <c r="B129" s="429"/>
      <c r="C129" s="58" t="s">
        <v>361</v>
      </c>
      <c r="D129" s="61">
        <f>D122+D123+D124+D126+D127+D128</f>
        <v>458.18485999999996</v>
      </c>
      <c r="E129" s="62" t="s">
        <v>10</v>
      </c>
      <c r="F129" s="62">
        <f>F122+F126</f>
        <v>285</v>
      </c>
      <c r="G129" s="62" t="s">
        <v>10</v>
      </c>
      <c r="H129" s="62">
        <f>H122+H126</f>
        <v>285</v>
      </c>
      <c r="I129" s="61">
        <f>I122+I123+I124+I126+I127+I128</f>
        <v>173.18486000000001</v>
      </c>
      <c r="J129" s="55" t="s">
        <v>10</v>
      </c>
      <c r="K129" s="428"/>
      <c r="L129" s="428"/>
    </row>
    <row r="130" spans="1:12" ht="7.5" customHeight="1">
      <c r="B130" s="47"/>
      <c r="D130" s="47"/>
      <c r="E130" s="47"/>
      <c r="F130" s="134"/>
      <c r="G130" s="134"/>
      <c r="H130" s="47"/>
      <c r="I130" s="47"/>
      <c r="J130" s="47"/>
    </row>
    <row r="131" spans="1:12" ht="15" customHeight="1">
      <c r="A131" s="427" t="s">
        <v>313</v>
      </c>
      <c r="B131" s="427"/>
      <c r="C131" s="427"/>
      <c r="D131" s="427"/>
      <c r="E131" s="427"/>
      <c r="F131" s="427"/>
      <c r="G131" s="427"/>
      <c r="H131" s="427"/>
      <c r="I131" s="427"/>
      <c r="J131" s="427"/>
      <c r="K131" s="427"/>
      <c r="L131" s="427"/>
    </row>
    <row r="132" spans="1:12">
      <c r="A132" s="427"/>
      <c r="B132" s="427"/>
      <c r="C132" s="427"/>
      <c r="D132" s="427"/>
      <c r="E132" s="427"/>
      <c r="F132" s="427"/>
      <c r="G132" s="427"/>
      <c r="H132" s="427"/>
      <c r="I132" s="427"/>
      <c r="J132" s="427"/>
      <c r="K132" s="427"/>
      <c r="L132" s="427"/>
    </row>
    <row r="133" spans="1:12" ht="39.4" customHeight="1">
      <c r="A133" s="427"/>
      <c r="B133" s="427"/>
      <c r="C133" s="427"/>
      <c r="D133" s="427"/>
      <c r="E133" s="427"/>
      <c r="F133" s="427"/>
      <c r="G133" s="427"/>
      <c r="H133" s="427"/>
      <c r="I133" s="427"/>
      <c r="J133" s="427"/>
      <c r="K133" s="427"/>
      <c r="L133" s="427"/>
    </row>
  </sheetData>
  <sheetProtection selectLockedCells="1" selectUnlockedCells="1"/>
  <mergeCells count="227">
    <mergeCell ref="K65:K80"/>
    <mergeCell ref="L65:L80"/>
    <mergeCell ref="A81:A89"/>
    <mergeCell ref="B81:B89"/>
    <mergeCell ref="K81:K89"/>
    <mergeCell ref="A105:A111"/>
    <mergeCell ref="B106:B111"/>
    <mergeCell ref="K105:K111"/>
    <mergeCell ref="L105:L111"/>
    <mergeCell ref="C100:C104"/>
    <mergeCell ref="C67:C69"/>
    <mergeCell ref="D67:D69"/>
    <mergeCell ref="E67:E69"/>
    <mergeCell ref="H67:H69"/>
    <mergeCell ref="I67:I69"/>
    <mergeCell ref="J67:J69"/>
    <mergeCell ref="C75:C77"/>
    <mergeCell ref="D75:D77"/>
    <mergeCell ref="E75:E77"/>
    <mergeCell ref="H75:H77"/>
    <mergeCell ref="I75:I77"/>
    <mergeCell ref="J75:J77"/>
    <mergeCell ref="A44:A51"/>
    <mergeCell ref="B44:B51"/>
    <mergeCell ref="K44:K51"/>
    <mergeCell ref="L35:L51"/>
    <mergeCell ref="B52:B59"/>
    <mergeCell ref="A52:A59"/>
    <mergeCell ref="D57:D59"/>
    <mergeCell ref="I57:I59"/>
    <mergeCell ref="K52:K59"/>
    <mergeCell ref="L52:L59"/>
    <mergeCell ref="C46:C48"/>
    <mergeCell ref="D46:D48"/>
    <mergeCell ref="E46:E48"/>
    <mergeCell ref="H46:H48"/>
    <mergeCell ref="I46:I48"/>
    <mergeCell ref="J46:J48"/>
    <mergeCell ref="C54:C56"/>
    <mergeCell ref="D54:D56"/>
    <mergeCell ref="E54:E56"/>
    <mergeCell ref="H54:H56"/>
    <mergeCell ref="I54:I56"/>
    <mergeCell ref="J54:J56"/>
    <mergeCell ref="F54:F56"/>
    <mergeCell ref="G54:G56"/>
    <mergeCell ref="A27:A34"/>
    <mergeCell ref="B27:B34"/>
    <mergeCell ref="K13:K34"/>
    <mergeCell ref="L13:L26"/>
    <mergeCell ref="L27:L34"/>
    <mergeCell ref="D33:D34"/>
    <mergeCell ref="I33:I34"/>
    <mergeCell ref="A35:A43"/>
    <mergeCell ref="B35:B43"/>
    <mergeCell ref="K35:K43"/>
    <mergeCell ref="H13:H15"/>
    <mergeCell ref="I13:I15"/>
    <mergeCell ref="J13:J15"/>
    <mergeCell ref="I23:I24"/>
    <mergeCell ref="J23:J24"/>
    <mergeCell ref="F13:F15"/>
    <mergeCell ref="G13:G15"/>
    <mergeCell ref="A13:A20"/>
    <mergeCell ref="B13:B20"/>
    <mergeCell ref="A21:A26"/>
    <mergeCell ref="B21:B26"/>
    <mergeCell ref="C29:C31"/>
    <mergeCell ref="D29:D31"/>
    <mergeCell ref="E29:E31"/>
    <mergeCell ref="C112:C115"/>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 ref="C13:C15"/>
    <mergeCell ref="D13:D15"/>
    <mergeCell ref="E13:E15"/>
    <mergeCell ref="H29:H31"/>
    <mergeCell ref="I29:I31"/>
    <mergeCell ref="J29:J31"/>
    <mergeCell ref="C38:C40"/>
    <mergeCell ref="D38:D40"/>
    <mergeCell ref="E38:E40"/>
    <mergeCell ref="H38:H40"/>
    <mergeCell ref="I38:I40"/>
    <mergeCell ref="J38:J40"/>
    <mergeCell ref="C35:C36"/>
    <mergeCell ref="D35:D36"/>
    <mergeCell ref="E35:E36"/>
    <mergeCell ref="H35:H36"/>
    <mergeCell ref="I35:I36"/>
    <mergeCell ref="J35:J36"/>
    <mergeCell ref="F29:F31"/>
    <mergeCell ref="G29:G31"/>
    <mergeCell ref="F35:F36"/>
    <mergeCell ref="G35:G36"/>
    <mergeCell ref="F38:F40"/>
    <mergeCell ref="G38:G40"/>
    <mergeCell ref="L60:L64"/>
    <mergeCell ref="A63:A64"/>
    <mergeCell ref="B63:B64"/>
    <mergeCell ref="C63:C64"/>
    <mergeCell ref="D63:D64"/>
    <mergeCell ref="E63:E64"/>
    <mergeCell ref="H63:H64"/>
    <mergeCell ref="I63:I64"/>
    <mergeCell ref="J63:J64"/>
    <mergeCell ref="A60:A62"/>
    <mergeCell ref="B60:B62"/>
    <mergeCell ref="C60:C62"/>
    <mergeCell ref="D60:D62"/>
    <mergeCell ref="E60:E62"/>
    <mergeCell ref="H60:H62"/>
    <mergeCell ref="I60:I62"/>
    <mergeCell ref="J60:J62"/>
    <mergeCell ref="K60:K64"/>
    <mergeCell ref="F60:F62"/>
    <mergeCell ref="G60:G62"/>
    <mergeCell ref="F63:F64"/>
    <mergeCell ref="G63:G64"/>
    <mergeCell ref="F67:F69"/>
    <mergeCell ref="G67:G69"/>
    <mergeCell ref="F75:F77"/>
    <mergeCell ref="G75:G77"/>
    <mergeCell ref="A65:A72"/>
    <mergeCell ref="B65:B72"/>
    <mergeCell ref="C81:C82"/>
    <mergeCell ref="D81:D82"/>
    <mergeCell ref="E81:E82"/>
    <mergeCell ref="A73:A80"/>
    <mergeCell ref="B73:B80"/>
    <mergeCell ref="H81:H82"/>
    <mergeCell ref="I81:I82"/>
    <mergeCell ref="J81:J82"/>
    <mergeCell ref="F81:F82"/>
    <mergeCell ref="G81:G82"/>
    <mergeCell ref="F84:F86"/>
    <mergeCell ref="G84:G86"/>
    <mergeCell ref="L81:L99"/>
    <mergeCell ref="C84:C86"/>
    <mergeCell ref="D84:D86"/>
    <mergeCell ref="E84:E86"/>
    <mergeCell ref="H84:H86"/>
    <mergeCell ref="I84:I86"/>
    <mergeCell ref="J84:J86"/>
    <mergeCell ref="H97:H99"/>
    <mergeCell ref="I97:I99"/>
    <mergeCell ref="J97:J99"/>
    <mergeCell ref="I90:I93"/>
    <mergeCell ref="J90:J93"/>
    <mergeCell ref="K97:K99"/>
    <mergeCell ref="B90:B93"/>
    <mergeCell ref="C90:C93"/>
    <mergeCell ref="D90:D93"/>
    <mergeCell ref="E90:E93"/>
    <mergeCell ref="H90:H93"/>
    <mergeCell ref="A94:A96"/>
    <mergeCell ref="B94:B96"/>
    <mergeCell ref="C94:C96"/>
    <mergeCell ref="D94:D96"/>
    <mergeCell ref="E94:E96"/>
    <mergeCell ref="H94:H96"/>
    <mergeCell ref="A100:A104"/>
    <mergeCell ref="B100:B104"/>
    <mergeCell ref="D100:D101"/>
    <mergeCell ref="E100:E101"/>
    <mergeCell ref="H100:H101"/>
    <mergeCell ref="K90:K93"/>
    <mergeCell ref="I94:I96"/>
    <mergeCell ref="I100:I101"/>
    <mergeCell ref="J100:J101"/>
    <mergeCell ref="K100:K104"/>
    <mergeCell ref="J94:J96"/>
    <mergeCell ref="K94:K96"/>
    <mergeCell ref="A97:A99"/>
    <mergeCell ref="B97:B99"/>
    <mergeCell ref="C97:C99"/>
    <mergeCell ref="D97:D99"/>
    <mergeCell ref="E97:E99"/>
    <mergeCell ref="F90:F93"/>
    <mergeCell ref="G90:G93"/>
    <mergeCell ref="F94:F96"/>
    <mergeCell ref="G94:G96"/>
    <mergeCell ref="F97:F99"/>
    <mergeCell ref="G97:G99"/>
    <mergeCell ref="A90:A93"/>
    <mergeCell ref="F46:F48"/>
    <mergeCell ref="G46:G48"/>
    <mergeCell ref="A131:L133"/>
    <mergeCell ref="A122:A129"/>
    <mergeCell ref="B122:B129"/>
    <mergeCell ref="K122:K129"/>
    <mergeCell ref="L122:L129"/>
    <mergeCell ref="C124:C125"/>
    <mergeCell ref="D124:D125"/>
    <mergeCell ref="E124:E125"/>
    <mergeCell ref="L100:L104"/>
    <mergeCell ref="A112:A115"/>
    <mergeCell ref="H124:H125"/>
    <mergeCell ref="I124:I125"/>
    <mergeCell ref="J124:J125"/>
    <mergeCell ref="B112:B115"/>
    <mergeCell ref="K112:K115"/>
    <mergeCell ref="L112:L115"/>
    <mergeCell ref="F100:F101"/>
    <mergeCell ref="G100:G101"/>
    <mergeCell ref="A116:A121"/>
    <mergeCell ref="B116:B121"/>
    <mergeCell ref="K116:K121"/>
    <mergeCell ref="L116:L121"/>
  </mergeCells>
  <printOptions gridLines="1"/>
  <pageMargins left="0.2" right="0.2" top="0.2" bottom="0.2" header="0.51180555555555551" footer="0.51180555555555551"/>
  <pageSetup paperSize="9" scale="45" firstPageNumber="0" orientation="landscape" horizontalDpi="300" verticalDpi="300" r:id="rId1"/>
  <headerFooter alignWithMargins="0"/>
  <rowBreaks count="2" manualBreakCount="2">
    <brk id="59" max="16383" man="1"/>
    <brk id="115"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86"/>
  <sheetViews>
    <sheetView view="pageBreakPreview" topLeftCell="A66" zoomScale="79" zoomScaleSheetLayoutView="79" workbookViewId="0">
      <selection activeCell="I86" sqref="I86"/>
    </sheetView>
  </sheetViews>
  <sheetFormatPr defaultColWidth="9" defaultRowHeight="12.75"/>
  <cols>
    <col min="1" max="1" width="5.140625" style="65" customWidth="1"/>
    <col min="2" max="2" width="69" style="66" customWidth="1"/>
    <col min="3" max="3" width="15.140625" style="65" customWidth="1"/>
    <col min="4" max="4" width="13.140625" style="65" customWidth="1"/>
    <col min="5" max="5" width="7.140625" style="65" customWidth="1"/>
    <col min="6" max="6" width="10.5703125" style="65" customWidth="1"/>
    <col min="7" max="8" width="11.7109375" style="65" customWidth="1"/>
    <col min="9" max="9" width="10.85546875" style="65" customWidth="1"/>
    <col min="10" max="10" width="1.7109375" style="65" hidden="1" customWidth="1"/>
    <col min="11" max="11" width="9" style="65" customWidth="1"/>
    <col min="12" max="12" width="31" style="66" customWidth="1"/>
    <col min="13" max="13" width="52.7109375" style="67" customWidth="1"/>
    <col min="14" max="16384" width="9" style="66"/>
  </cols>
  <sheetData>
    <row r="1" spans="1:13" ht="48.4" customHeight="1">
      <c r="A1" s="490"/>
      <c r="B1" s="490"/>
      <c r="C1" s="490"/>
      <c r="D1" s="490"/>
      <c r="E1" s="490"/>
      <c r="F1" s="490"/>
      <c r="G1" s="490"/>
      <c r="H1" s="490"/>
      <c r="I1" s="490"/>
      <c r="J1" s="490"/>
      <c r="K1" s="490"/>
      <c r="L1" s="490"/>
      <c r="M1" s="490"/>
    </row>
    <row r="2" spans="1:13" ht="22.7" customHeight="1">
      <c r="A2" s="491" t="s">
        <v>103</v>
      </c>
      <c r="B2" s="491"/>
      <c r="C2" s="491"/>
      <c r="D2" s="491"/>
      <c r="E2" s="491"/>
      <c r="F2" s="491"/>
      <c r="G2" s="491"/>
      <c r="H2" s="491"/>
      <c r="I2" s="491"/>
      <c r="J2" s="491"/>
      <c r="K2" s="491"/>
      <c r="L2" s="491"/>
      <c r="M2" s="491"/>
    </row>
    <row r="3" spans="1:13" ht="33.6" customHeight="1">
      <c r="A3" s="492" t="s">
        <v>347</v>
      </c>
      <c r="B3" s="492"/>
      <c r="C3" s="492"/>
      <c r="D3" s="492"/>
      <c r="E3" s="492"/>
      <c r="F3" s="492"/>
      <c r="G3" s="492"/>
      <c r="H3" s="492"/>
      <c r="I3" s="492"/>
      <c r="J3" s="492"/>
      <c r="K3" s="492"/>
      <c r="L3" s="492"/>
      <c r="M3" s="492"/>
    </row>
    <row r="4" spans="1:13" ht="39" customHeight="1" thickBot="1">
      <c r="A4" s="469" t="s">
        <v>14</v>
      </c>
      <c r="B4" s="469" t="s">
        <v>1</v>
      </c>
      <c r="C4" s="469" t="s">
        <v>2</v>
      </c>
      <c r="D4" s="469" t="s">
        <v>104</v>
      </c>
      <c r="E4" s="469" t="s">
        <v>16</v>
      </c>
      <c r="F4" s="469"/>
      <c r="G4" s="469"/>
      <c r="H4" s="469"/>
      <c r="I4" s="469"/>
      <c r="J4" s="469" t="s">
        <v>7</v>
      </c>
      <c r="K4" s="469"/>
      <c r="L4" s="469" t="s">
        <v>296</v>
      </c>
      <c r="M4" s="469" t="s">
        <v>291</v>
      </c>
    </row>
    <row r="5" spans="1:13" ht="35.65" customHeight="1" thickBot="1">
      <c r="A5" s="469"/>
      <c r="B5" s="469"/>
      <c r="C5" s="469"/>
      <c r="D5" s="469"/>
      <c r="E5" s="469" t="s">
        <v>5</v>
      </c>
      <c r="F5" s="494" t="s">
        <v>6</v>
      </c>
      <c r="G5" s="495"/>
      <c r="H5" s="495"/>
      <c r="I5" s="496"/>
      <c r="J5" s="469"/>
      <c r="K5" s="469"/>
      <c r="L5" s="469"/>
      <c r="M5" s="469"/>
    </row>
    <row r="6" spans="1:13" ht="35.65" customHeight="1" thickBot="1">
      <c r="A6" s="469"/>
      <c r="B6" s="469"/>
      <c r="C6" s="469"/>
      <c r="D6" s="469"/>
      <c r="E6" s="493"/>
      <c r="F6" s="497" t="s">
        <v>8</v>
      </c>
      <c r="G6" s="498"/>
      <c r="H6" s="499"/>
      <c r="I6" s="500" t="s">
        <v>9</v>
      </c>
      <c r="J6" s="469"/>
      <c r="K6" s="469"/>
      <c r="L6" s="469"/>
      <c r="M6" s="469"/>
    </row>
    <row r="7" spans="1:13" ht="49.7" customHeight="1" thickBot="1">
      <c r="A7" s="469"/>
      <c r="B7" s="469"/>
      <c r="C7" s="469"/>
      <c r="D7" s="469"/>
      <c r="E7" s="493"/>
      <c r="F7" s="503" t="s">
        <v>287</v>
      </c>
      <c r="G7" s="497" t="s">
        <v>288</v>
      </c>
      <c r="H7" s="499"/>
      <c r="I7" s="501"/>
      <c r="J7" s="469"/>
      <c r="K7" s="469"/>
      <c r="L7" s="469"/>
      <c r="M7" s="469"/>
    </row>
    <row r="8" spans="1:13" ht="69.75" customHeight="1" thickBot="1">
      <c r="A8" s="469"/>
      <c r="B8" s="469"/>
      <c r="C8" s="469"/>
      <c r="D8" s="469"/>
      <c r="E8" s="493"/>
      <c r="F8" s="504"/>
      <c r="G8" s="148" t="s">
        <v>289</v>
      </c>
      <c r="H8" s="148" t="s">
        <v>290</v>
      </c>
      <c r="I8" s="502"/>
      <c r="J8" s="469"/>
      <c r="K8" s="469"/>
      <c r="L8" s="469"/>
      <c r="M8" s="469"/>
    </row>
    <row r="9" spans="1:13" ht="17.25" customHeight="1" thickBot="1">
      <c r="A9" s="70">
        <v>1</v>
      </c>
      <c r="B9" s="71">
        <v>2</v>
      </c>
      <c r="C9" s="69">
        <v>3</v>
      </c>
      <c r="D9" s="69">
        <v>4</v>
      </c>
      <c r="E9" s="69">
        <v>5</v>
      </c>
      <c r="F9" s="69">
        <v>6</v>
      </c>
      <c r="G9" s="69">
        <v>7</v>
      </c>
      <c r="H9" s="69">
        <v>8</v>
      </c>
      <c r="I9" s="69">
        <v>9</v>
      </c>
      <c r="J9" s="469">
        <v>10</v>
      </c>
      <c r="K9" s="469"/>
      <c r="L9" s="71">
        <v>11</v>
      </c>
      <c r="M9" s="71">
        <v>12</v>
      </c>
    </row>
    <row r="10" spans="1:13" ht="24" customHeight="1">
      <c r="A10" s="466" t="s">
        <v>105</v>
      </c>
      <c r="B10" s="466"/>
      <c r="C10" s="466"/>
      <c r="D10" s="466"/>
      <c r="E10" s="466"/>
      <c r="F10" s="466"/>
      <c r="G10" s="466"/>
      <c r="H10" s="466"/>
      <c r="I10" s="466"/>
      <c r="J10" s="466"/>
      <c r="K10" s="466"/>
      <c r="L10" s="466"/>
      <c r="M10" s="466"/>
    </row>
    <row r="11" spans="1:13" ht="25.5" customHeight="1">
      <c r="A11" s="505" t="s">
        <v>106</v>
      </c>
      <c r="B11" s="505"/>
      <c r="C11" s="505"/>
      <c r="D11" s="505"/>
      <c r="E11" s="505"/>
      <c r="F11" s="505"/>
      <c r="G11" s="505"/>
      <c r="H11" s="505"/>
      <c r="I11" s="505"/>
      <c r="J11" s="505"/>
      <c r="K11" s="505"/>
      <c r="L11" s="505"/>
      <c r="M11" s="505"/>
    </row>
    <row r="12" spans="1:13" ht="65.25" customHeight="1" thickBot="1">
      <c r="A12" s="506" t="s">
        <v>107</v>
      </c>
      <c r="B12" s="506"/>
      <c r="C12" s="506"/>
      <c r="D12" s="506"/>
      <c r="E12" s="506"/>
      <c r="F12" s="506"/>
      <c r="G12" s="506"/>
      <c r="H12" s="506"/>
      <c r="I12" s="506"/>
      <c r="J12" s="506"/>
      <c r="K12" s="506"/>
      <c r="L12" s="506"/>
      <c r="M12" s="506"/>
    </row>
    <row r="13" spans="1:13" ht="43.5" customHeight="1" thickBot="1">
      <c r="A13" s="469" t="s">
        <v>20</v>
      </c>
      <c r="B13" s="469" t="s">
        <v>108</v>
      </c>
      <c r="C13" s="480" t="s">
        <v>361</v>
      </c>
      <c r="D13" s="72" t="s">
        <v>10</v>
      </c>
      <c r="E13" s="72" t="s">
        <v>10</v>
      </c>
      <c r="F13" s="139"/>
      <c r="G13" s="139"/>
      <c r="H13" s="72" t="s">
        <v>10</v>
      </c>
      <c r="I13" s="470" t="s">
        <v>10</v>
      </c>
      <c r="J13" s="470"/>
      <c r="K13" s="68" t="s">
        <v>10</v>
      </c>
      <c r="L13" s="469" t="s">
        <v>109</v>
      </c>
      <c r="M13" s="469" t="s">
        <v>110</v>
      </c>
    </row>
    <row r="14" spans="1:13" ht="31.9" customHeight="1" thickBot="1">
      <c r="A14" s="469"/>
      <c r="B14" s="469"/>
      <c r="C14" s="509"/>
      <c r="D14" s="72" t="s">
        <v>10</v>
      </c>
      <c r="E14" s="72" t="s">
        <v>10</v>
      </c>
      <c r="F14" s="139"/>
      <c r="G14" s="139"/>
      <c r="H14" s="72" t="s">
        <v>10</v>
      </c>
      <c r="I14" s="470" t="s">
        <v>10</v>
      </c>
      <c r="J14" s="470"/>
      <c r="K14" s="68" t="s">
        <v>10</v>
      </c>
      <c r="L14" s="469"/>
      <c r="M14" s="469"/>
    </row>
    <row r="15" spans="1:13" ht="35.65" customHeight="1" thickBot="1">
      <c r="A15" s="469"/>
      <c r="B15" s="469"/>
      <c r="C15" s="509"/>
      <c r="D15" s="72" t="s">
        <v>10</v>
      </c>
      <c r="E15" s="72" t="s">
        <v>10</v>
      </c>
      <c r="F15" s="139"/>
      <c r="G15" s="139"/>
      <c r="H15" s="72" t="s">
        <v>10</v>
      </c>
      <c r="I15" s="470" t="s">
        <v>10</v>
      </c>
      <c r="J15" s="470"/>
      <c r="K15" s="68" t="s">
        <v>10</v>
      </c>
      <c r="L15" s="469"/>
      <c r="M15" s="469"/>
    </row>
    <row r="16" spans="1:13" ht="35.65" customHeight="1" thickBot="1">
      <c r="A16" s="469"/>
      <c r="B16" s="469"/>
      <c r="C16" s="510"/>
      <c r="D16" s="72" t="s">
        <v>10</v>
      </c>
      <c r="E16" s="72" t="s">
        <v>10</v>
      </c>
      <c r="F16" s="139"/>
      <c r="G16" s="139"/>
      <c r="H16" s="72" t="s">
        <v>10</v>
      </c>
      <c r="I16" s="72" t="s">
        <v>10</v>
      </c>
      <c r="J16" s="72"/>
      <c r="K16" s="68" t="s">
        <v>10</v>
      </c>
      <c r="L16" s="469"/>
      <c r="M16" s="469"/>
    </row>
    <row r="17" spans="1:13" ht="13.7" customHeight="1" thickBot="1">
      <c r="A17" s="469" t="s">
        <v>24</v>
      </c>
      <c r="B17" s="469" t="s">
        <v>111</v>
      </c>
      <c r="C17" s="480" t="s">
        <v>361</v>
      </c>
      <c r="D17" s="470" t="s">
        <v>10</v>
      </c>
      <c r="E17" s="470" t="s">
        <v>10</v>
      </c>
      <c r="F17" s="507" t="s">
        <v>10</v>
      </c>
      <c r="G17" s="507" t="s">
        <v>10</v>
      </c>
      <c r="H17" s="470" t="s">
        <v>10</v>
      </c>
      <c r="I17" s="470" t="s">
        <v>10</v>
      </c>
      <c r="J17" s="470"/>
      <c r="K17" s="469" t="s">
        <v>10</v>
      </c>
      <c r="L17" s="501" t="s">
        <v>112</v>
      </c>
      <c r="M17" s="469"/>
    </row>
    <row r="18" spans="1:13" ht="15.75" customHeight="1" thickBot="1">
      <c r="A18" s="469"/>
      <c r="B18" s="469"/>
      <c r="C18" s="509"/>
      <c r="D18" s="470"/>
      <c r="E18" s="470"/>
      <c r="F18" s="508"/>
      <c r="G18" s="508"/>
      <c r="H18" s="470"/>
      <c r="I18" s="470"/>
      <c r="J18" s="470"/>
      <c r="K18" s="469"/>
      <c r="L18" s="501"/>
      <c r="M18" s="469"/>
    </row>
    <row r="19" spans="1:13" ht="33" customHeight="1" thickBot="1">
      <c r="A19" s="469"/>
      <c r="B19" s="469"/>
      <c r="C19" s="509"/>
      <c r="D19" s="72" t="s">
        <v>10</v>
      </c>
      <c r="E19" s="72" t="s">
        <v>10</v>
      </c>
      <c r="F19" s="139" t="s">
        <v>10</v>
      </c>
      <c r="G19" s="139" t="s">
        <v>10</v>
      </c>
      <c r="H19" s="72" t="s">
        <v>10</v>
      </c>
      <c r="I19" s="470" t="s">
        <v>10</v>
      </c>
      <c r="J19" s="470"/>
      <c r="K19" s="68"/>
      <c r="L19" s="501"/>
      <c r="M19" s="469"/>
    </row>
    <row r="20" spans="1:13" ht="25.5" customHeight="1" thickBot="1">
      <c r="A20" s="469"/>
      <c r="B20" s="469"/>
      <c r="C20" s="509"/>
      <c r="D20" s="72" t="s">
        <v>10</v>
      </c>
      <c r="E20" s="72" t="s">
        <v>10</v>
      </c>
      <c r="F20" s="139" t="s">
        <v>10</v>
      </c>
      <c r="G20" s="139" t="s">
        <v>10</v>
      </c>
      <c r="H20" s="72" t="s">
        <v>10</v>
      </c>
      <c r="I20" s="470" t="s">
        <v>10</v>
      </c>
      <c r="J20" s="470"/>
      <c r="K20" s="68" t="s">
        <v>10</v>
      </c>
      <c r="L20" s="501"/>
      <c r="M20" s="469"/>
    </row>
    <row r="21" spans="1:13" ht="25.5" customHeight="1" thickBot="1">
      <c r="A21" s="469"/>
      <c r="B21" s="469"/>
      <c r="C21" s="510"/>
      <c r="D21" s="72" t="s">
        <v>10</v>
      </c>
      <c r="E21" s="72" t="s">
        <v>10</v>
      </c>
      <c r="F21" s="139" t="s">
        <v>10</v>
      </c>
      <c r="G21" s="139" t="s">
        <v>10</v>
      </c>
      <c r="H21" s="72" t="s">
        <v>10</v>
      </c>
      <c r="I21" s="72" t="s">
        <v>10</v>
      </c>
      <c r="J21" s="72"/>
      <c r="K21" s="68" t="s">
        <v>10</v>
      </c>
      <c r="L21" s="501"/>
      <c r="M21" s="469"/>
    </row>
    <row r="22" spans="1:13" ht="28.5" customHeight="1" thickBot="1">
      <c r="A22" s="469" t="s">
        <v>27</v>
      </c>
      <c r="B22" s="469" t="s">
        <v>113</v>
      </c>
      <c r="C22" s="480" t="s">
        <v>361</v>
      </c>
      <c r="D22" s="74" t="s">
        <v>10</v>
      </c>
      <c r="E22" s="74" t="s">
        <v>10</v>
      </c>
      <c r="F22" s="74" t="s">
        <v>10</v>
      </c>
      <c r="G22" s="74" t="s">
        <v>10</v>
      </c>
      <c r="H22" s="74" t="s">
        <v>10</v>
      </c>
      <c r="I22" s="470" t="s">
        <v>10</v>
      </c>
      <c r="J22" s="470"/>
      <c r="K22" s="68" t="s">
        <v>10</v>
      </c>
      <c r="L22" s="469" t="s">
        <v>114</v>
      </c>
      <c r="M22" s="469"/>
    </row>
    <row r="23" spans="1:13" ht="30" customHeight="1" thickBot="1">
      <c r="A23" s="469"/>
      <c r="B23" s="469"/>
      <c r="C23" s="509"/>
      <c r="D23" s="74" t="s">
        <v>10</v>
      </c>
      <c r="E23" s="74" t="s">
        <v>10</v>
      </c>
      <c r="F23" s="74" t="s">
        <v>10</v>
      </c>
      <c r="G23" s="74" t="s">
        <v>10</v>
      </c>
      <c r="H23" s="74" t="s">
        <v>10</v>
      </c>
      <c r="I23" s="470" t="s">
        <v>10</v>
      </c>
      <c r="J23" s="470"/>
      <c r="K23" s="68" t="s">
        <v>10</v>
      </c>
      <c r="L23" s="469"/>
      <c r="M23" s="469"/>
    </row>
    <row r="24" spans="1:13" ht="31.7" customHeight="1" thickBot="1">
      <c r="A24" s="469"/>
      <c r="B24" s="469"/>
      <c r="C24" s="509"/>
      <c r="D24" s="74" t="s">
        <v>10</v>
      </c>
      <c r="E24" s="74" t="s">
        <v>10</v>
      </c>
      <c r="F24" s="74" t="s">
        <v>10</v>
      </c>
      <c r="G24" s="74" t="s">
        <v>10</v>
      </c>
      <c r="H24" s="74" t="s">
        <v>10</v>
      </c>
      <c r="I24" s="470" t="s">
        <v>10</v>
      </c>
      <c r="J24" s="470"/>
      <c r="K24" s="68" t="s">
        <v>10</v>
      </c>
      <c r="L24" s="469"/>
      <c r="M24" s="469"/>
    </row>
    <row r="25" spans="1:13" ht="31.7" customHeight="1" thickBot="1">
      <c r="A25" s="469"/>
      <c r="B25" s="469"/>
      <c r="C25" s="510"/>
      <c r="D25" s="74" t="s">
        <v>10</v>
      </c>
      <c r="E25" s="74" t="s">
        <v>10</v>
      </c>
      <c r="F25" s="74" t="s">
        <v>10</v>
      </c>
      <c r="G25" s="74" t="s">
        <v>10</v>
      </c>
      <c r="H25" s="74" t="s">
        <v>10</v>
      </c>
      <c r="I25" s="72" t="s">
        <v>10</v>
      </c>
      <c r="J25" s="72"/>
      <c r="K25" s="68" t="s">
        <v>10</v>
      </c>
      <c r="L25" s="469"/>
      <c r="M25" s="469"/>
    </row>
    <row r="26" spans="1:13" ht="12.75" customHeight="1" thickBot="1">
      <c r="A26" s="480" t="s">
        <v>115</v>
      </c>
      <c r="B26" s="480" t="s">
        <v>116</v>
      </c>
      <c r="C26" s="469">
        <v>2017</v>
      </c>
      <c r="D26" s="477">
        <f>I26</f>
        <v>20</v>
      </c>
      <c r="E26" s="477" t="s">
        <v>10</v>
      </c>
      <c r="F26" s="483" t="s">
        <v>10</v>
      </c>
      <c r="G26" s="483" t="s">
        <v>10</v>
      </c>
      <c r="H26" s="477" t="s">
        <v>10</v>
      </c>
      <c r="I26" s="477">
        <v>20</v>
      </c>
      <c r="J26" s="477"/>
      <c r="K26" s="469" t="s">
        <v>10</v>
      </c>
      <c r="L26" s="480" t="s">
        <v>114</v>
      </c>
      <c r="M26" s="480" t="s">
        <v>117</v>
      </c>
    </row>
    <row r="27" spans="1:13" ht="18.600000000000001" customHeight="1" thickBot="1">
      <c r="A27" s="509"/>
      <c r="B27" s="509"/>
      <c r="C27" s="469"/>
      <c r="D27" s="477"/>
      <c r="E27" s="477"/>
      <c r="F27" s="516"/>
      <c r="G27" s="516"/>
      <c r="H27" s="477"/>
      <c r="I27" s="477"/>
      <c r="J27" s="477"/>
      <c r="K27" s="469"/>
      <c r="L27" s="509"/>
      <c r="M27" s="509"/>
    </row>
    <row r="28" spans="1:13" ht="26.65" customHeight="1" thickBot="1">
      <c r="A28" s="509"/>
      <c r="B28" s="509"/>
      <c r="C28" s="69">
        <v>2018</v>
      </c>
      <c r="D28" s="76">
        <f>I28</f>
        <v>20</v>
      </c>
      <c r="E28" s="76" t="s">
        <v>10</v>
      </c>
      <c r="F28" s="76" t="s">
        <v>10</v>
      </c>
      <c r="G28" s="76" t="s">
        <v>10</v>
      </c>
      <c r="H28" s="76" t="s">
        <v>10</v>
      </c>
      <c r="I28" s="477">
        <v>20</v>
      </c>
      <c r="J28" s="477"/>
      <c r="K28" s="68" t="s">
        <v>10</v>
      </c>
      <c r="L28" s="509"/>
      <c r="M28" s="509"/>
    </row>
    <row r="29" spans="1:13" ht="30.75" customHeight="1" thickBot="1">
      <c r="A29" s="509"/>
      <c r="B29" s="509"/>
      <c r="C29" s="69">
        <v>2019</v>
      </c>
      <c r="D29" s="76">
        <v>30</v>
      </c>
      <c r="E29" s="76" t="s">
        <v>10</v>
      </c>
      <c r="F29" s="76" t="s">
        <v>10</v>
      </c>
      <c r="G29" s="76" t="s">
        <v>10</v>
      </c>
      <c r="H29" s="76" t="s">
        <v>10</v>
      </c>
      <c r="I29" s="477">
        <v>30</v>
      </c>
      <c r="J29" s="477"/>
      <c r="K29" s="68" t="s">
        <v>10</v>
      </c>
      <c r="L29" s="509"/>
      <c r="M29" s="509"/>
    </row>
    <row r="30" spans="1:13" ht="30.75" customHeight="1" thickBot="1">
      <c r="A30" s="509"/>
      <c r="B30" s="509"/>
      <c r="C30" s="173">
        <v>2020</v>
      </c>
      <c r="D30" s="76">
        <v>30</v>
      </c>
      <c r="E30" s="76"/>
      <c r="F30" s="76"/>
      <c r="G30" s="76"/>
      <c r="H30" s="76"/>
      <c r="I30" s="174">
        <v>30</v>
      </c>
      <c r="J30" s="174"/>
      <c r="K30" s="171"/>
      <c r="L30" s="509"/>
      <c r="M30" s="509"/>
    </row>
    <row r="31" spans="1:13" ht="55.15" customHeight="1" thickBot="1">
      <c r="A31" s="509"/>
      <c r="B31" s="509"/>
      <c r="C31" s="69">
        <v>2021</v>
      </c>
      <c r="D31" s="76">
        <v>30</v>
      </c>
      <c r="E31" s="76" t="s">
        <v>10</v>
      </c>
      <c r="F31" s="76" t="s">
        <v>10</v>
      </c>
      <c r="G31" s="76" t="s">
        <v>10</v>
      </c>
      <c r="H31" s="76" t="s">
        <v>10</v>
      </c>
      <c r="I31" s="75">
        <v>30</v>
      </c>
      <c r="J31" s="75"/>
      <c r="K31" s="68" t="s">
        <v>10</v>
      </c>
      <c r="L31" s="509"/>
      <c r="M31" s="509"/>
    </row>
    <row r="32" spans="1:13" ht="55.15" customHeight="1" thickBot="1">
      <c r="A32" s="510"/>
      <c r="B32" s="510"/>
      <c r="C32" s="286">
        <v>2022</v>
      </c>
      <c r="D32" s="76">
        <v>30</v>
      </c>
      <c r="E32" s="76" t="s">
        <v>10</v>
      </c>
      <c r="F32" s="76" t="s">
        <v>10</v>
      </c>
      <c r="G32" s="76" t="s">
        <v>10</v>
      </c>
      <c r="H32" s="76" t="s">
        <v>10</v>
      </c>
      <c r="I32" s="285">
        <v>30</v>
      </c>
      <c r="J32" s="285"/>
      <c r="K32" s="284" t="s">
        <v>10</v>
      </c>
      <c r="L32" s="510"/>
      <c r="M32" s="510"/>
    </row>
    <row r="33" spans="1:13" ht="24.75" customHeight="1" thickBot="1">
      <c r="A33" s="469" t="s">
        <v>32</v>
      </c>
      <c r="B33" s="469" t="s">
        <v>118</v>
      </c>
      <c r="C33" s="480" t="s">
        <v>361</v>
      </c>
      <c r="D33" s="74" t="s">
        <v>10</v>
      </c>
      <c r="E33" s="74" t="s">
        <v>10</v>
      </c>
      <c r="F33" s="74" t="s">
        <v>10</v>
      </c>
      <c r="G33" s="74" t="s">
        <v>10</v>
      </c>
      <c r="H33" s="74" t="s">
        <v>10</v>
      </c>
      <c r="I33" s="470" t="s">
        <v>10</v>
      </c>
      <c r="J33" s="470"/>
      <c r="K33" s="68" t="s">
        <v>10</v>
      </c>
      <c r="L33" s="469" t="s">
        <v>51</v>
      </c>
      <c r="M33" s="469" t="s">
        <v>119</v>
      </c>
    </row>
    <row r="34" spans="1:13" ht="25.7" customHeight="1" thickBot="1">
      <c r="A34" s="469"/>
      <c r="B34" s="469"/>
      <c r="C34" s="509"/>
      <c r="D34" s="74" t="s">
        <v>10</v>
      </c>
      <c r="E34" s="74" t="s">
        <v>10</v>
      </c>
      <c r="F34" s="74" t="s">
        <v>10</v>
      </c>
      <c r="G34" s="74" t="s">
        <v>10</v>
      </c>
      <c r="H34" s="74" t="s">
        <v>10</v>
      </c>
      <c r="I34" s="470" t="s">
        <v>10</v>
      </c>
      <c r="J34" s="470"/>
      <c r="K34" s="68" t="s">
        <v>10</v>
      </c>
      <c r="L34" s="469"/>
      <c r="M34" s="469"/>
    </row>
    <row r="35" spans="1:13" ht="33.75" customHeight="1" thickBot="1">
      <c r="A35" s="469"/>
      <c r="B35" s="469"/>
      <c r="C35" s="509"/>
      <c r="D35" s="74" t="s">
        <v>10</v>
      </c>
      <c r="E35" s="74" t="s">
        <v>10</v>
      </c>
      <c r="F35" s="74" t="s">
        <v>10</v>
      </c>
      <c r="G35" s="74" t="s">
        <v>10</v>
      </c>
      <c r="H35" s="74" t="s">
        <v>10</v>
      </c>
      <c r="I35" s="470" t="s">
        <v>10</v>
      </c>
      <c r="J35" s="470"/>
      <c r="K35" s="68" t="s">
        <v>10</v>
      </c>
      <c r="L35" s="469"/>
      <c r="M35" s="469"/>
    </row>
    <row r="36" spans="1:13" ht="33.75" customHeight="1" thickBot="1">
      <c r="A36" s="469"/>
      <c r="B36" s="469"/>
      <c r="C36" s="510"/>
      <c r="D36" s="74" t="s">
        <v>10</v>
      </c>
      <c r="E36" s="74" t="s">
        <v>10</v>
      </c>
      <c r="F36" s="74" t="s">
        <v>10</v>
      </c>
      <c r="G36" s="74" t="s">
        <v>10</v>
      </c>
      <c r="H36" s="74" t="s">
        <v>10</v>
      </c>
      <c r="I36" s="72" t="s">
        <v>10</v>
      </c>
      <c r="J36" s="72"/>
      <c r="K36" s="68" t="s">
        <v>10</v>
      </c>
      <c r="L36" s="469"/>
      <c r="M36" s="469"/>
    </row>
    <row r="37" spans="1:13" ht="30.4" customHeight="1" thickBot="1">
      <c r="A37" s="469" t="s">
        <v>35</v>
      </c>
      <c r="B37" s="469" t="s">
        <v>120</v>
      </c>
      <c r="C37" s="480" t="s">
        <v>361</v>
      </c>
      <c r="D37" s="74" t="s">
        <v>10</v>
      </c>
      <c r="E37" s="74"/>
      <c r="F37" s="74" t="s">
        <v>10</v>
      </c>
      <c r="G37" s="74" t="s">
        <v>10</v>
      </c>
      <c r="H37" s="74" t="s">
        <v>10</v>
      </c>
      <c r="I37" s="470" t="s">
        <v>10</v>
      </c>
      <c r="J37" s="470"/>
      <c r="K37" s="68" t="s">
        <v>10</v>
      </c>
      <c r="L37" s="469" t="s">
        <v>51</v>
      </c>
      <c r="M37" s="469"/>
    </row>
    <row r="38" spans="1:13" ht="24" customHeight="1" thickBot="1">
      <c r="A38" s="469"/>
      <c r="B38" s="469"/>
      <c r="C38" s="509"/>
      <c r="D38" s="74" t="s">
        <v>10</v>
      </c>
      <c r="E38" s="74" t="s">
        <v>10</v>
      </c>
      <c r="F38" s="74" t="s">
        <v>10</v>
      </c>
      <c r="G38" s="74" t="s">
        <v>10</v>
      </c>
      <c r="H38" s="74" t="s">
        <v>10</v>
      </c>
      <c r="I38" s="470" t="s">
        <v>10</v>
      </c>
      <c r="J38" s="470"/>
      <c r="K38" s="68" t="s">
        <v>10</v>
      </c>
      <c r="L38" s="469"/>
      <c r="M38" s="469"/>
    </row>
    <row r="39" spans="1:13" ht="23.1" customHeight="1" thickBot="1">
      <c r="A39" s="469"/>
      <c r="B39" s="469"/>
      <c r="C39" s="509"/>
      <c r="D39" s="74" t="s">
        <v>10</v>
      </c>
      <c r="E39" s="74" t="s">
        <v>10</v>
      </c>
      <c r="F39" s="74" t="s">
        <v>10</v>
      </c>
      <c r="G39" s="74" t="s">
        <v>10</v>
      </c>
      <c r="H39" s="74" t="s">
        <v>10</v>
      </c>
      <c r="I39" s="470" t="s">
        <v>10</v>
      </c>
      <c r="J39" s="470"/>
      <c r="K39" s="68" t="s">
        <v>10</v>
      </c>
      <c r="L39" s="469"/>
      <c r="M39" s="469"/>
    </row>
    <row r="40" spans="1:13" ht="23.1" customHeight="1" thickBot="1">
      <c r="A40" s="469"/>
      <c r="B40" s="469"/>
      <c r="C40" s="510"/>
      <c r="D40" s="74" t="s">
        <v>10</v>
      </c>
      <c r="E40" s="74" t="s">
        <v>10</v>
      </c>
      <c r="F40" s="74" t="s">
        <v>10</v>
      </c>
      <c r="G40" s="74" t="s">
        <v>10</v>
      </c>
      <c r="H40" s="74" t="s">
        <v>10</v>
      </c>
      <c r="I40" s="72" t="s">
        <v>10</v>
      </c>
      <c r="J40" s="72"/>
      <c r="K40" s="68" t="s">
        <v>10</v>
      </c>
      <c r="L40" s="469"/>
      <c r="M40" s="469"/>
    </row>
    <row r="41" spans="1:13" ht="25.5" customHeight="1" thickBot="1">
      <c r="A41" s="480" t="s">
        <v>39</v>
      </c>
      <c r="B41" s="480" t="s">
        <v>121</v>
      </c>
      <c r="C41" s="69">
        <v>2017</v>
      </c>
      <c r="D41" s="76">
        <v>5</v>
      </c>
      <c r="E41" s="76" t="s">
        <v>10</v>
      </c>
      <c r="F41" s="76" t="s">
        <v>10</v>
      </c>
      <c r="G41" s="76" t="s">
        <v>10</v>
      </c>
      <c r="H41" s="76" t="s">
        <v>10</v>
      </c>
      <c r="I41" s="477">
        <v>5</v>
      </c>
      <c r="J41" s="477"/>
      <c r="K41" s="68" t="s">
        <v>10</v>
      </c>
      <c r="L41" s="480" t="s">
        <v>114</v>
      </c>
      <c r="M41" s="480" t="s">
        <v>122</v>
      </c>
    </row>
    <row r="42" spans="1:13" ht="21.75" customHeight="1" thickBot="1">
      <c r="A42" s="509"/>
      <c r="B42" s="509"/>
      <c r="C42" s="69">
        <v>2018</v>
      </c>
      <c r="D42" s="76">
        <f>I42</f>
        <v>5</v>
      </c>
      <c r="E42" s="76" t="s">
        <v>10</v>
      </c>
      <c r="F42" s="76" t="s">
        <v>10</v>
      </c>
      <c r="G42" s="76" t="s">
        <v>10</v>
      </c>
      <c r="H42" s="76" t="s">
        <v>10</v>
      </c>
      <c r="I42" s="477">
        <v>5</v>
      </c>
      <c r="J42" s="477"/>
      <c r="K42" s="68" t="s">
        <v>10</v>
      </c>
      <c r="L42" s="509"/>
      <c r="M42" s="509"/>
    </row>
    <row r="43" spans="1:13" ht="22.7" customHeight="1" thickBot="1">
      <c r="A43" s="509"/>
      <c r="B43" s="509"/>
      <c r="C43" s="69">
        <v>2019</v>
      </c>
      <c r="D43" s="76">
        <f>I43</f>
        <v>5</v>
      </c>
      <c r="E43" s="76" t="s">
        <v>10</v>
      </c>
      <c r="F43" s="76" t="s">
        <v>10</v>
      </c>
      <c r="G43" s="76" t="s">
        <v>10</v>
      </c>
      <c r="H43" s="76" t="s">
        <v>10</v>
      </c>
      <c r="I43" s="477">
        <v>5</v>
      </c>
      <c r="J43" s="477"/>
      <c r="K43" s="68" t="s">
        <v>10</v>
      </c>
      <c r="L43" s="509"/>
      <c r="M43" s="509"/>
    </row>
    <row r="44" spans="1:13" ht="22.7" customHeight="1" thickBot="1">
      <c r="A44" s="509"/>
      <c r="B44" s="509"/>
      <c r="C44" s="173">
        <v>2020</v>
      </c>
      <c r="D44" s="76">
        <v>5</v>
      </c>
      <c r="E44" s="76"/>
      <c r="F44" s="76"/>
      <c r="G44" s="76"/>
      <c r="H44" s="76"/>
      <c r="I44" s="174">
        <v>5</v>
      </c>
      <c r="J44" s="174"/>
      <c r="K44" s="171"/>
      <c r="L44" s="509"/>
      <c r="M44" s="509"/>
    </row>
    <row r="45" spans="1:13" ht="22.7" customHeight="1" thickBot="1">
      <c r="A45" s="509"/>
      <c r="B45" s="509"/>
      <c r="C45" s="173">
        <v>2021</v>
      </c>
      <c r="D45" s="76">
        <v>5</v>
      </c>
      <c r="E45" s="76" t="s">
        <v>10</v>
      </c>
      <c r="F45" s="76" t="s">
        <v>10</v>
      </c>
      <c r="G45" s="76" t="s">
        <v>10</v>
      </c>
      <c r="H45" s="76" t="s">
        <v>10</v>
      </c>
      <c r="I45" s="75">
        <v>5</v>
      </c>
      <c r="J45" s="75"/>
      <c r="K45" s="68" t="s">
        <v>10</v>
      </c>
      <c r="L45" s="509"/>
      <c r="M45" s="509"/>
    </row>
    <row r="46" spans="1:13" ht="22.7" customHeight="1" thickBot="1">
      <c r="A46" s="510"/>
      <c r="B46" s="510"/>
      <c r="C46" s="288">
        <v>2022</v>
      </c>
      <c r="D46" s="76">
        <v>5</v>
      </c>
      <c r="E46" s="76" t="s">
        <v>10</v>
      </c>
      <c r="F46" s="76" t="s">
        <v>10</v>
      </c>
      <c r="G46" s="76" t="s">
        <v>10</v>
      </c>
      <c r="H46" s="76" t="s">
        <v>10</v>
      </c>
      <c r="I46" s="285">
        <v>5</v>
      </c>
      <c r="J46" s="285"/>
      <c r="K46" s="284" t="s">
        <v>10</v>
      </c>
      <c r="L46" s="510"/>
      <c r="M46" s="510"/>
    </row>
    <row r="47" spans="1:13" ht="25.7" customHeight="1" thickBot="1">
      <c r="A47" s="480" t="s">
        <v>42</v>
      </c>
      <c r="B47" s="480" t="s">
        <v>123</v>
      </c>
      <c r="C47" s="173">
        <v>2017</v>
      </c>
      <c r="D47" s="74">
        <v>2.9420000000000002</v>
      </c>
      <c r="E47" s="76" t="s">
        <v>10</v>
      </c>
      <c r="F47" s="76" t="s">
        <v>10</v>
      </c>
      <c r="G47" s="76" t="s">
        <v>10</v>
      </c>
      <c r="H47" s="76" t="s">
        <v>10</v>
      </c>
      <c r="I47" s="172">
        <v>2.9420000000000002</v>
      </c>
      <c r="J47" s="172"/>
      <c r="K47" s="171" t="s">
        <v>10</v>
      </c>
      <c r="L47" s="480" t="s">
        <v>51</v>
      </c>
      <c r="M47" s="480" t="s">
        <v>124</v>
      </c>
    </row>
    <row r="48" spans="1:13" ht="27.6" customHeight="1" thickBot="1">
      <c r="A48" s="509"/>
      <c r="B48" s="509"/>
      <c r="C48" s="173">
        <v>2018</v>
      </c>
      <c r="D48" s="74">
        <v>1.7</v>
      </c>
      <c r="E48" s="76" t="s">
        <v>10</v>
      </c>
      <c r="F48" s="76" t="s">
        <v>10</v>
      </c>
      <c r="G48" s="76" t="s">
        <v>10</v>
      </c>
      <c r="H48" s="76" t="s">
        <v>10</v>
      </c>
      <c r="I48" s="222">
        <v>1.7</v>
      </c>
      <c r="J48" s="172"/>
      <c r="K48" s="171" t="s">
        <v>10</v>
      </c>
      <c r="L48" s="509"/>
      <c r="M48" s="509"/>
    </row>
    <row r="49" spans="1:13" ht="28.5" customHeight="1" thickBot="1">
      <c r="A49" s="509"/>
      <c r="B49" s="509"/>
      <c r="C49" s="171">
        <v>2019</v>
      </c>
      <c r="D49" s="174">
        <f>I49</f>
        <v>5</v>
      </c>
      <c r="E49" s="174" t="s">
        <v>10</v>
      </c>
      <c r="F49" s="174" t="s">
        <v>10</v>
      </c>
      <c r="G49" s="174" t="s">
        <v>10</v>
      </c>
      <c r="H49" s="174" t="s">
        <v>10</v>
      </c>
      <c r="I49" s="478">
        <v>5</v>
      </c>
      <c r="J49" s="479"/>
      <c r="K49" s="171" t="s">
        <v>10</v>
      </c>
      <c r="L49" s="509"/>
      <c r="M49" s="509"/>
    </row>
    <row r="50" spans="1:13" ht="25.5" hidden="1" customHeight="1">
      <c r="A50" s="509"/>
      <c r="B50" s="509"/>
      <c r="C50" s="480" t="s">
        <v>125</v>
      </c>
      <c r="D50" s="483" t="s">
        <v>10</v>
      </c>
      <c r="E50" s="483" t="s">
        <v>10</v>
      </c>
      <c r="F50" s="175"/>
      <c r="G50" s="175"/>
      <c r="H50" s="483" t="s">
        <v>10</v>
      </c>
      <c r="I50" s="484" t="s">
        <v>10</v>
      </c>
      <c r="J50" s="485"/>
      <c r="K50" s="480" t="s">
        <v>10</v>
      </c>
      <c r="L50" s="509"/>
      <c r="M50" s="509"/>
    </row>
    <row r="51" spans="1:13" ht="17.25" hidden="1" customHeight="1" thickBot="1">
      <c r="A51" s="509"/>
      <c r="B51" s="509"/>
      <c r="C51" s="481"/>
      <c r="D51" s="481"/>
      <c r="E51" s="481"/>
      <c r="F51" s="175"/>
      <c r="G51" s="175"/>
      <c r="H51" s="481"/>
      <c r="I51" s="486"/>
      <c r="J51" s="487"/>
      <c r="K51" s="481"/>
      <c r="L51" s="509"/>
      <c r="M51" s="509"/>
    </row>
    <row r="52" spans="1:13" ht="17.25" hidden="1" customHeight="1" thickBot="1">
      <c r="A52" s="509"/>
      <c r="B52" s="509"/>
      <c r="C52" s="481"/>
      <c r="D52" s="481"/>
      <c r="E52" s="481"/>
      <c r="F52" s="175"/>
      <c r="G52" s="175"/>
      <c r="H52" s="481"/>
      <c r="I52" s="486"/>
      <c r="J52" s="487"/>
      <c r="K52" s="481"/>
      <c r="L52" s="509"/>
      <c r="M52" s="509"/>
    </row>
    <row r="53" spans="1:13" ht="17.25" hidden="1" customHeight="1" thickBot="1">
      <c r="A53" s="509"/>
      <c r="B53" s="509"/>
      <c r="C53" s="481"/>
      <c r="D53" s="481"/>
      <c r="E53" s="481"/>
      <c r="F53" s="175"/>
      <c r="G53" s="175"/>
      <c r="H53" s="481"/>
      <c r="I53" s="486"/>
      <c r="J53" s="487"/>
      <c r="K53" s="481"/>
      <c r="L53" s="509"/>
      <c r="M53" s="509"/>
    </row>
    <row r="54" spans="1:13" ht="17.25" hidden="1" customHeight="1" thickBot="1">
      <c r="A54" s="509"/>
      <c r="B54" s="509"/>
      <c r="C54" s="481"/>
      <c r="D54" s="481"/>
      <c r="E54" s="481"/>
      <c r="F54" s="175"/>
      <c r="G54" s="175"/>
      <c r="H54" s="481"/>
      <c r="I54" s="486"/>
      <c r="J54" s="487"/>
      <c r="K54" s="481"/>
      <c r="L54" s="509"/>
      <c r="M54" s="509"/>
    </row>
    <row r="55" spans="1:13" ht="17.25" hidden="1" customHeight="1" thickBot="1">
      <c r="A55" s="509"/>
      <c r="B55" s="509"/>
      <c r="C55" s="481"/>
      <c r="D55" s="481"/>
      <c r="E55" s="481"/>
      <c r="F55" s="175"/>
      <c r="G55" s="175"/>
      <c r="H55" s="481"/>
      <c r="I55" s="486"/>
      <c r="J55" s="487"/>
      <c r="K55" s="481"/>
      <c r="L55" s="509"/>
      <c r="M55" s="509"/>
    </row>
    <row r="56" spans="1:13" ht="17.25" hidden="1" customHeight="1" thickBot="1">
      <c r="A56" s="509"/>
      <c r="B56" s="509"/>
      <c r="C56" s="482"/>
      <c r="D56" s="482"/>
      <c r="E56" s="482"/>
      <c r="F56" s="175"/>
      <c r="G56" s="175"/>
      <c r="H56" s="482"/>
      <c r="I56" s="488"/>
      <c r="J56" s="489"/>
      <c r="K56" s="482"/>
      <c r="L56" s="509"/>
      <c r="M56" s="509"/>
    </row>
    <row r="57" spans="1:13" ht="42" customHeight="1" thickBot="1">
      <c r="A57" s="509"/>
      <c r="B57" s="509"/>
      <c r="C57" s="188">
        <v>2020</v>
      </c>
      <c r="D57" s="189">
        <v>5</v>
      </c>
      <c r="E57" s="186" t="s">
        <v>10</v>
      </c>
      <c r="F57" s="175" t="s">
        <v>10</v>
      </c>
      <c r="G57" s="175" t="s">
        <v>10</v>
      </c>
      <c r="H57" s="186" t="s">
        <v>10</v>
      </c>
      <c r="I57" s="190">
        <v>5</v>
      </c>
      <c r="J57" s="187"/>
      <c r="K57" s="186" t="s">
        <v>10</v>
      </c>
      <c r="L57" s="509"/>
      <c r="M57" s="509"/>
    </row>
    <row r="58" spans="1:13" ht="32.25" customHeight="1" thickBot="1">
      <c r="A58" s="509"/>
      <c r="B58" s="509"/>
      <c r="C58" s="176">
        <v>2021</v>
      </c>
      <c r="D58" s="175">
        <v>5</v>
      </c>
      <c r="E58" s="175" t="s">
        <v>10</v>
      </c>
      <c r="F58" s="175" t="s">
        <v>10</v>
      </c>
      <c r="G58" s="175" t="s">
        <v>10</v>
      </c>
      <c r="H58" s="175" t="s">
        <v>10</v>
      </c>
      <c r="I58" s="175">
        <v>5</v>
      </c>
      <c r="J58" s="175"/>
      <c r="K58" s="176" t="s">
        <v>10</v>
      </c>
      <c r="L58" s="509"/>
      <c r="M58" s="509"/>
    </row>
    <row r="59" spans="1:13" ht="32.25" customHeight="1" thickBot="1">
      <c r="A59" s="510"/>
      <c r="B59" s="510"/>
      <c r="C59" s="283">
        <v>2022</v>
      </c>
      <c r="D59" s="287">
        <v>5</v>
      </c>
      <c r="E59" s="287"/>
      <c r="F59" s="287"/>
      <c r="G59" s="287"/>
      <c r="H59" s="287"/>
      <c r="I59" s="287">
        <v>5</v>
      </c>
      <c r="J59" s="287"/>
      <c r="K59" s="283" t="s">
        <v>10</v>
      </c>
      <c r="L59" s="510"/>
      <c r="M59" s="510"/>
    </row>
    <row r="60" spans="1:13" ht="32.25" customHeight="1" thickBot="1">
      <c r="A60" s="480" t="s">
        <v>46</v>
      </c>
      <c r="B60" s="480" t="s">
        <v>299</v>
      </c>
      <c r="C60" s="212">
        <v>2017</v>
      </c>
      <c r="D60" s="214" t="s">
        <v>10</v>
      </c>
      <c r="E60" s="214"/>
      <c r="F60" s="214"/>
      <c r="G60" s="214"/>
      <c r="H60" s="214" t="s">
        <v>10</v>
      </c>
      <c r="I60" s="214" t="s">
        <v>10</v>
      </c>
      <c r="J60" s="214"/>
      <c r="K60" s="212"/>
      <c r="L60" s="480" t="s">
        <v>51</v>
      </c>
      <c r="M60" s="480" t="s">
        <v>128</v>
      </c>
    </row>
    <row r="61" spans="1:13" ht="32.25" customHeight="1" thickBot="1">
      <c r="A61" s="509"/>
      <c r="B61" s="509"/>
      <c r="C61" s="212">
        <v>2018</v>
      </c>
      <c r="D61" s="214" t="s">
        <v>10</v>
      </c>
      <c r="E61" s="214"/>
      <c r="F61" s="214"/>
      <c r="G61" s="214"/>
      <c r="H61" s="214" t="s">
        <v>10</v>
      </c>
      <c r="I61" s="214" t="s">
        <v>10</v>
      </c>
      <c r="J61" s="214"/>
      <c r="K61" s="212"/>
      <c r="L61" s="509"/>
      <c r="M61" s="509"/>
    </row>
    <row r="62" spans="1:13" ht="32.25" customHeight="1" thickBot="1">
      <c r="A62" s="509"/>
      <c r="B62" s="509"/>
      <c r="C62" s="212">
        <v>2019</v>
      </c>
      <c r="D62" s="214" t="s">
        <v>10</v>
      </c>
      <c r="E62" s="214"/>
      <c r="F62" s="214"/>
      <c r="G62" s="214"/>
      <c r="H62" s="214" t="s">
        <v>10</v>
      </c>
      <c r="I62" s="214" t="s">
        <v>10</v>
      </c>
      <c r="J62" s="214"/>
      <c r="K62" s="212"/>
      <c r="L62" s="509"/>
      <c r="M62" s="509"/>
    </row>
    <row r="63" spans="1:13" ht="32.25" customHeight="1" thickBot="1">
      <c r="A63" s="509"/>
      <c r="B63" s="509"/>
      <c r="C63" s="212">
        <v>2020</v>
      </c>
      <c r="D63" s="214" t="s">
        <v>10</v>
      </c>
      <c r="E63" s="214"/>
      <c r="F63" s="214"/>
      <c r="G63" s="214"/>
      <c r="H63" s="214" t="s">
        <v>10</v>
      </c>
      <c r="I63" s="214" t="s">
        <v>10</v>
      </c>
      <c r="J63" s="214"/>
      <c r="K63" s="212"/>
      <c r="L63" s="509"/>
      <c r="M63" s="509"/>
    </row>
    <row r="64" spans="1:13" ht="32.25" customHeight="1" thickBot="1">
      <c r="A64" s="509"/>
      <c r="B64" s="509"/>
      <c r="C64" s="212">
        <v>2021</v>
      </c>
      <c r="D64" s="214">
        <v>100</v>
      </c>
      <c r="E64" s="214"/>
      <c r="F64" s="214">
        <v>100</v>
      </c>
      <c r="G64" s="214"/>
      <c r="H64" s="214">
        <v>100</v>
      </c>
      <c r="I64" s="214" t="s">
        <v>10</v>
      </c>
      <c r="J64" s="214"/>
      <c r="K64" s="212"/>
      <c r="L64" s="509"/>
      <c r="M64" s="509"/>
    </row>
    <row r="65" spans="1:19" ht="32.25" customHeight="1" thickBot="1">
      <c r="A65" s="510"/>
      <c r="B65" s="509"/>
      <c r="C65" s="283">
        <v>2022</v>
      </c>
      <c r="D65" s="287" t="s">
        <v>10</v>
      </c>
      <c r="E65" s="287" t="s">
        <v>10</v>
      </c>
      <c r="F65" s="287" t="s">
        <v>10</v>
      </c>
      <c r="G65" s="287" t="s">
        <v>10</v>
      </c>
      <c r="H65" s="287" t="s">
        <v>10</v>
      </c>
      <c r="I65" s="287" t="s">
        <v>10</v>
      </c>
      <c r="J65" s="287" t="s">
        <v>10</v>
      </c>
      <c r="K65" s="287" t="s">
        <v>10</v>
      </c>
      <c r="L65" s="510"/>
      <c r="M65" s="510"/>
    </row>
    <row r="66" spans="1:19" ht="29.25" customHeight="1" thickBot="1">
      <c r="A66" s="494" t="s">
        <v>76</v>
      </c>
      <c r="B66" s="513" t="s">
        <v>126</v>
      </c>
      <c r="C66" s="185">
        <v>2017</v>
      </c>
      <c r="D66" s="320">
        <v>63</v>
      </c>
      <c r="E66" s="75" t="s">
        <v>10</v>
      </c>
      <c r="F66" s="138" t="s">
        <v>10</v>
      </c>
      <c r="G66" s="138" t="s">
        <v>10</v>
      </c>
      <c r="H66" s="78" t="s">
        <v>10</v>
      </c>
      <c r="I66" s="75">
        <v>3</v>
      </c>
      <c r="J66" s="72"/>
      <c r="K66" s="79">
        <v>60</v>
      </c>
      <c r="L66" s="514" t="s">
        <v>127</v>
      </c>
      <c r="M66" s="469" t="s">
        <v>128</v>
      </c>
      <c r="Q66" s="471"/>
      <c r="R66" s="80"/>
      <c r="S66" s="80"/>
    </row>
    <row r="67" spans="1:19" ht="26.65" customHeight="1" thickBot="1">
      <c r="A67" s="511"/>
      <c r="B67" s="513"/>
      <c r="C67" s="185">
        <v>2018</v>
      </c>
      <c r="D67" s="320">
        <f>I67</f>
        <v>3</v>
      </c>
      <c r="E67" s="75" t="s">
        <v>10</v>
      </c>
      <c r="F67" s="138" t="s">
        <v>10</v>
      </c>
      <c r="G67" s="138" t="s">
        <v>10</v>
      </c>
      <c r="H67" s="78" t="s">
        <v>10</v>
      </c>
      <c r="I67" s="75">
        <v>3</v>
      </c>
      <c r="J67" s="72"/>
      <c r="K67" s="81" t="s">
        <v>10</v>
      </c>
      <c r="L67" s="515"/>
      <c r="M67" s="428"/>
      <c r="Q67" s="471"/>
      <c r="R67" s="80"/>
      <c r="S67" s="80"/>
    </row>
    <row r="68" spans="1:19" ht="25.7" customHeight="1" thickBot="1">
      <c r="A68" s="511"/>
      <c r="B68" s="513"/>
      <c r="C68" s="185">
        <v>2019</v>
      </c>
      <c r="D68" s="320">
        <f>I68</f>
        <v>3</v>
      </c>
      <c r="E68" s="75" t="s">
        <v>10</v>
      </c>
      <c r="F68" s="138" t="s">
        <v>10</v>
      </c>
      <c r="G68" s="138" t="s">
        <v>10</v>
      </c>
      <c r="H68" s="78" t="s">
        <v>10</v>
      </c>
      <c r="I68" s="75">
        <v>3</v>
      </c>
      <c r="J68" s="72"/>
      <c r="K68" s="81" t="s">
        <v>10</v>
      </c>
      <c r="L68" s="515"/>
      <c r="M68" s="428"/>
      <c r="Q68" s="471"/>
      <c r="R68" s="80"/>
      <c r="S68" s="80"/>
    </row>
    <row r="69" spans="1:19" ht="28.5" hidden="1" customHeight="1">
      <c r="A69" s="511"/>
      <c r="B69" s="513"/>
      <c r="C69" s="322"/>
      <c r="D69"/>
      <c r="E69"/>
      <c r="F69"/>
      <c r="G69"/>
      <c r="H69"/>
      <c r="I69"/>
      <c r="J69"/>
      <c r="K69"/>
      <c r="L69" s="515"/>
      <c r="M69" s="428"/>
      <c r="Q69" s="471"/>
      <c r="R69" s="80"/>
      <c r="S69" s="80"/>
    </row>
    <row r="70" spans="1:19" ht="33" hidden="1" customHeight="1">
      <c r="A70" s="511"/>
      <c r="B70" s="513"/>
      <c r="C70" s="322"/>
      <c r="D70"/>
      <c r="E70"/>
      <c r="F70"/>
      <c r="G70"/>
      <c r="H70"/>
      <c r="I70"/>
      <c r="J70"/>
      <c r="K70"/>
      <c r="L70" s="515"/>
      <c r="M70" s="428"/>
      <c r="Q70" s="471"/>
      <c r="R70" s="80"/>
      <c r="S70" s="80"/>
    </row>
    <row r="71" spans="1:19" ht="23.25" hidden="1" customHeight="1">
      <c r="A71" s="511"/>
      <c r="B71" s="513"/>
      <c r="C71" s="322"/>
      <c r="D71"/>
      <c r="E71"/>
      <c r="F71"/>
      <c r="G71"/>
      <c r="H71"/>
      <c r="I71"/>
      <c r="J71"/>
      <c r="K71"/>
      <c r="L71" s="515"/>
      <c r="M71" s="428"/>
      <c r="Q71" s="471"/>
      <c r="R71" s="80"/>
      <c r="S71" s="80"/>
    </row>
    <row r="72" spans="1:19" ht="30" hidden="1" customHeight="1">
      <c r="A72" s="511"/>
      <c r="B72" s="513"/>
      <c r="C72" s="322"/>
      <c r="D72"/>
      <c r="E72"/>
      <c r="F72"/>
      <c r="G72"/>
      <c r="H72"/>
      <c r="I72"/>
      <c r="J72"/>
      <c r="K72"/>
      <c r="L72" s="515"/>
      <c r="M72" s="428"/>
      <c r="Q72" s="80"/>
      <c r="R72" s="80"/>
      <c r="S72" s="80"/>
    </row>
    <row r="73" spans="1:19" ht="37.5" hidden="1" customHeight="1">
      <c r="A73" s="511"/>
      <c r="B73" s="513"/>
      <c r="C73" s="322"/>
      <c r="D73"/>
      <c r="E73"/>
      <c r="F73"/>
      <c r="G73"/>
      <c r="H73"/>
      <c r="I73"/>
      <c r="J73"/>
      <c r="K73"/>
      <c r="L73" s="515"/>
      <c r="M73" s="428"/>
    </row>
    <row r="74" spans="1:19" ht="29.25" hidden="1" customHeight="1">
      <c r="A74" s="511"/>
      <c r="B74" s="513"/>
      <c r="C74" s="322"/>
      <c r="D74"/>
      <c r="E74"/>
      <c r="F74"/>
      <c r="G74"/>
      <c r="H74"/>
      <c r="I74"/>
      <c r="J74"/>
      <c r="K74"/>
      <c r="L74" s="515"/>
      <c r="M74" s="428"/>
    </row>
    <row r="75" spans="1:19" ht="29.25" customHeight="1" thickBot="1">
      <c r="A75" s="511"/>
      <c r="B75" s="513"/>
      <c r="C75" s="323">
        <v>2020</v>
      </c>
      <c r="D75" s="321">
        <v>3</v>
      </c>
      <c r="E75" s="218"/>
      <c r="F75" s="216"/>
      <c r="G75" s="216"/>
      <c r="H75" s="216"/>
      <c r="I75" s="217">
        <v>3</v>
      </c>
      <c r="J75" s="193"/>
      <c r="K75" s="194"/>
      <c r="L75" s="515"/>
      <c r="M75" s="428"/>
    </row>
    <row r="76" spans="1:19" ht="29.25" customHeight="1" thickBot="1">
      <c r="A76" s="511"/>
      <c r="B76" s="513"/>
      <c r="C76" s="325">
        <v>2021</v>
      </c>
      <c r="D76" s="326">
        <v>3</v>
      </c>
      <c r="E76" s="327" t="s">
        <v>10</v>
      </c>
      <c r="F76" s="328" t="s">
        <v>10</v>
      </c>
      <c r="G76" s="328" t="s">
        <v>10</v>
      </c>
      <c r="H76" s="327" t="s">
        <v>10</v>
      </c>
      <c r="I76" s="329">
        <v>3</v>
      </c>
      <c r="J76"/>
      <c r="K76" t="s">
        <v>10</v>
      </c>
      <c r="L76" s="515"/>
      <c r="M76" s="428"/>
    </row>
    <row r="77" spans="1:19" ht="29.25" customHeight="1" thickBot="1">
      <c r="A77" s="512"/>
      <c r="B77" s="513"/>
      <c r="C77" s="324">
        <v>2022</v>
      </c>
      <c r="D77" s="330">
        <v>3</v>
      </c>
      <c r="E77" s="331" t="s">
        <v>10</v>
      </c>
      <c r="F77" s="331" t="s">
        <v>10</v>
      </c>
      <c r="G77" s="331" t="s">
        <v>10</v>
      </c>
      <c r="H77" s="331" t="s">
        <v>10</v>
      </c>
      <c r="I77" s="332">
        <v>3</v>
      </c>
      <c r="J77" s="322"/>
      <c r="K77" s="322" t="s">
        <v>10</v>
      </c>
      <c r="L77" s="515"/>
      <c r="M77" s="267"/>
    </row>
    <row r="78" spans="1:19" ht="65.849999999999994" customHeight="1" thickBot="1">
      <c r="A78" s="213" t="s">
        <v>78</v>
      </c>
      <c r="B78" s="179" t="s">
        <v>129</v>
      </c>
      <c r="C78" s="185" t="s">
        <v>361</v>
      </c>
      <c r="D78" s="333" t="s">
        <v>10</v>
      </c>
      <c r="E78" s="334" t="s">
        <v>10</v>
      </c>
      <c r="F78" s="334" t="s">
        <v>10</v>
      </c>
      <c r="G78" s="334" t="s">
        <v>10</v>
      </c>
      <c r="H78" s="333" t="s">
        <v>10</v>
      </c>
      <c r="I78" s="333" t="s">
        <v>10</v>
      </c>
      <c r="J78" s="333"/>
      <c r="K78" s="185" t="s">
        <v>10</v>
      </c>
      <c r="L78" s="286" t="s">
        <v>114</v>
      </c>
      <c r="M78" s="82" t="s">
        <v>130</v>
      </c>
    </row>
    <row r="79" spans="1:19" ht="21.4" customHeight="1" thickBot="1">
      <c r="A79" s="469"/>
      <c r="B79" s="472" t="s">
        <v>53</v>
      </c>
      <c r="C79" s="84">
        <v>2017</v>
      </c>
      <c r="D79" s="150">
        <f>D66+D47+D41+D26</f>
        <v>90.942000000000007</v>
      </c>
      <c r="E79" s="85" t="s">
        <v>10</v>
      </c>
      <c r="F79" s="85" t="s">
        <v>10</v>
      </c>
      <c r="G79" s="85" t="s">
        <v>10</v>
      </c>
      <c r="H79" s="85" t="s">
        <v>10</v>
      </c>
      <c r="I79" s="473">
        <f>I26+I41+I47+I66</f>
        <v>30.942</v>
      </c>
      <c r="J79" s="473"/>
      <c r="K79" s="290">
        <v>60</v>
      </c>
      <c r="L79" s="474"/>
      <c r="M79" s="474"/>
    </row>
    <row r="80" spans="1:19" ht="21.4" customHeight="1" thickBot="1">
      <c r="A80" s="469"/>
      <c r="B80" s="472"/>
      <c r="C80" s="84">
        <v>2018</v>
      </c>
      <c r="D80" s="85">
        <f>I80</f>
        <v>29.7</v>
      </c>
      <c r="E80" s="85" t="s">
        <v>10</v>
      </c>
      <c r="F80" s="85" t="s">
        <v>10</v>
      </c>
      <c r="G80" s="85" t="s">
        <v>10</v>
      </c>
      <c r="H80" s="85" t="s">
        <v>10</v>
      </c>
      <c r="I80" s="475">
        <f>I28+I42+I48+I67</f>
        <v>29.7</v>
      </c>
      <c r="J80" s="475"/>
      <c r="K80" s="68" t="s">
        <v>10</v>
      </c>
      <c r="L80" s="474"/>
      <c r="M80" s="474"/>
    </row>
    <row r="81" spans="1:13" ht="22.5" customHeight="1" thickBot="1">
      <c r="A81" s="469"/>
      <c r="B81" s="472"/>
      <c r="C81" s="84">
        <v>2019</v>
      </c>
      <c r="D81" s="85">
        <f>D68+D49+D43+D29</f>
        <v>43</v>
      </c>
      <c r="E81" s="85" t="s">
        <v>10</v>
      </c>
      <c r="F81" s="85" t="s">
        <v>10</v>
      </c>
      <c r="G81" s="85" t="s">
        <v>10</v>
      </c>
      <c r="H81" s="85" t="s">
        <v>10</v>
      </c>
      <c r="I81" s="475">
        <f>I29+I43+I49+I68</f>
        <v>43</v>
      </c>
      <c r="J81" s="475"/>
      <c r="K81" s="68" t="s">
        <v>10</v>
      </c>
      <c r="L81" s="474"/>
      <c r="M81" s="474"/>
    </row>
    <row r="82" spans="1:13" ht="22.5" customHeight="1" thickBot="1">
      <c r="A82" s="469"/>
      <c r="B82" s="472"/>
      <c r="C82" s="84">
        <v>2020</v>
      </c>
      <c r="D82" s="85">
        <f>D76+D58+D45+D31</f>
        <v>43</v>
      </c>
      <c r="E82" s="85"/>
      <c r="F82" s="85"/>
      <c r="G82" s="85"/>
      <c r="H82" s="85"/>
      <c r="I82" s="177">
        <f>D82</f>
        <v>43</v>
      </c>
      <c r="J82" s="177"/>
      <c r="K82" s="171"/>
      <c r="L82" s="474"/>
      <c r="M82" s="474"/>
    </row>
    <row r="83" spans="1:13" ht="22.5" customHeight="1" thickBot="1">
      <c r="A83" s="469"/>
      <c r="B83" s="472"/>
      <c r="C83" s="84">
        <v>2021</v>
      </c>
      <c r="D83" s="85">
        <f>D76+D58+D45+D31+D64</f>
        <v>143</v>
      </c>
      <c r="E83" s="85"/>
      <c r="F83" s="85">
        <v>100</v>
      </c>
      <c r="G83" s="85" t="s">
        <v>10</v>
      </c>
      <c r="H83" s="85">
        <f>H64</f>
        <v>100</v>
      </c>
      <c r="I83" s="86">
        <f>I76+I58+I45+I31</f>
        <v>43</v>
      </c>
      <c r="J83" s="86"/>
      <c r="K83" s="68"/>
      <c r="L83" s="474"/>
      <c r="M83" s="474"/>
    </row>
    <row r="84" spans="1:13" ht="22.5" customHeight="1" thickBot="1">
      <c r="A84" s="469"/>
      <c r="B84" s="472"/>
      <c r="C84" s="84">
        <v>2022</v>
      </c>
      <c r="D84" s="85">
        <f>D77+D59+D46+D32</f>
        <v>43</v>
      </c>
      <c r="E84" s="85"/>
      <c r="F84" s="85"/>
      <c r="G84" s="85"/>
      <c r="H84" s="85"/>
      <c r="I84" s="289">
        <f>D84</f>
        <v>43</v>
      </c>
      <c r="J84" s="289"/>
      <c r="K84" s="284"/>
      <c r="L84" s="474"/>
      <c r="M84" s="474"/>
    </row>
    <row r="85" spans="1:13" ht="21.4" customHeight="1" thickBot="1">
      <c r="A85" s="469"/>
      <c r="B85" s="472"/>
      <c r="C85" s="84" t="s">
        <v>361</v>
      </c>
      <c r="D85" s="83">
        <f>D84+D83+D82+D81+D80+D79</f>
        <v>392.642</v>
      </c>
      <c r="E85" s="85" t="s">
        <v>10</v>
      </c>
      <c r="F85" s="85">
        <v>100</v>
      </c>
      <c r="G85" s="85" t="s">
        <v>10</v>
      </c>
      <c r="H85" s="85">
        <v>100</v>
      </c>
      <c r="I85" s="476">
        <f>I84+I83+I82+I81+I80+I79</f>
        <v>232.642</v>
      </c>
      <c r="J85" s="476"/>
      <c r="K85" s="79">
        <v>60</v>
      </c>
      <c r="L85" s="474"/>
      <c r="M85" s="474"/>
    </row>
    <row r="86" spans="1:13" ht="18" customHeight="1"/>
  </sheetData>
  <sheetProtection selectLockedCells="1" selectUnlockedCells="1"/>
  <mergeCells count="113">
    <mergeCell ref="B60:B65"/>
    <mergeCell ref="L60:L65"/>
    <mergeCell ref="M60:M65"/>
    <mergeCell ref="A66:A77"/>
    <mergeCell ref="B66:B77"/>
    <mergeCell ref="L66:L77"/>
    <mergeCell ref="A26:A32"/>
    <mergeCell ref="B26:B32"/>
    <mergeCell ref="L26:L32"/>
    <mergeCell ref="M26:M32"/>
    <mergeCell ref="A41:A46"/>
    <mergeCell ref="B41:B46"/>
    <mergeCell ref="L41:L46"/>
    <mergeCell ref="M41:M46"/>
    <mergeCell ref="A47:A59"/>
    <mergeCell ref="B47:B59"/>
    <mergeCell ref="L47:L59"/>
    <mergeCell ref="M47:M59"/>
    <mergeCell ref="H26:H27"/>
    <mergeCell ref="I26:J27"/>
    <mergeCell ref="K26:K27"/>
    <mergeCell ref="F26:F27"/>
    <mergeCell ref="G26:G27"/>
    <mergeCell ref="C33:C36"/>
    <mergeCell ref="C37:C40"/>
    <mergeCell ref="J9:K9"/>
    <mergeCell ref="A10:M10"/>
    <mergeCell ref="B22:B25"/>
    <mergeCell ref="I22:J22"/>
    <mergeCell ref="D26:D27"/>
    <mergeCell ref="E26:E27"/>
    <mergeCell ref="G17:G18"/>
    <mergeCell ref="A22:A25"/>
    <mergeCell ref="I28:J28"/>
    <mergeCell ref="I29:J29"/>
    <mergeCell ref="A33:A36"/>
    <mergeCell ref="B33:B36"/>
    <mergeCell ref="I33:J33"/>
    <mergeCell ref="L33:L36"/>
    <mergeCell ref="M33:M40"/>
    <mergeCell ref="I34:J34"/>
    <mergeCell ref="A37:A40"/>
    <mergeCell ref="L37:L40"/>
    <mergeCell ref="I38:J38"/>
    <mergeCell ref="L13:L16"/>
    <mergeCell ref="M13:M25"/>
    <mergeCell ref="I14:J14"/>
    <mergeCell ref="I15:J15"/>
    <mergeCell ref="A17:A21"/>
    <mergeCell ref="B17:B21"/>
    <mergeCell ref="I19:J19"/>
    <mergeCell ref="I20:J20"/>
    <mergeCell ref="L17:L21"/>
    <mergeCell ref="L22:L25"/>
    <mergeCell ref="I23:J23"/>
    <mergeCell ref="I24:J24"/>
    <mergeCell ref="K17:K18"/>
    <mergeCell ref="I17:J18"/>
    <mergeCell ref="D17:D18"/>
    <mergeCell ref="E17:E18"/>
    <mergeCell ref="H17:H18"/>
    <mergeCell ref="F17:F18"/>
    <mergeCell ref="C13:C16"/>
    <mergeCell ref="C17:C21"/>
    <mergeCell ref="C22:C25"/>
    <mergeCell ref="I35:J35"/>
    <mergeCell ref="A1:M1"/>
    <mergeCell ref="A2:M2"/>
    <mergeCell ref="A3:M3"/>
    <mergeCell ref="A4:A8"/>
    <mergeCell ref="B4:B8"/>
    <mergeCell ref="C4:C8"/>
    <mergeCell ref="D4:D8"/>
    <mergeCell ref="E4:I4"/>
    <mergeCell ref="J4:K8"/>
    <mergeCell ref="M4:M8"/>
    <mergeCell ref="E5:E8"/>
    <mergeCell ref="F5:I5"/>
    <mergeCell ref="F6:H6"/>
    <mergeCell ref="I6:I8"/>
    <mergeCell ref="F7:F8"/>
    <mergeCell ref="G7:H7"/>
    <mergeCell ref="C26:C27"/>
    <mergeCell ref="L4:L8"/>
    <mergeCell ref="A11:M11"/>
    <mergeCell ref="A12:M12"/>
    <mergeCell ref="A13:A16"/>
    <mergeCell ref="B13:B16"/>
    <mergeCell ref="I13:J13"/>
    <mergeCell ref="B37:B40"/>
    <mergeCell ref="I37:J37"/>
    <mergeCell ref="Q66:Q71"/>
    <mergeCell ref="A79:A85"/>
    <mergeCell ref="B79:B85"/>
    <mergeCell ref="I79:J79"/>
    <mergeCell ref="L79:L85"/>
    <mergeCell ref="M79:M85"/>
    <mergeCell ref="I80:J80"/>
    <mergeCell ref="I85:J85"/>
    <mergeCell ref="M66:M76"/>
    <mergeCell ref="I81:J81"/>
    <mergeCell ref="I42:J42"/>
    <mergeCell ref="I43:J43"/>
    <mergeCell ref="I49:J49"/>
    <mergeCell ref="K50:K56"/>
    <mergeCell ref="I39:J39"/>
    <mergeCell ref="I41:J41"/>
    <mergeCell ref="C50:C56"/>
    <mergeCell ref="D50:D56"/>
    <mergeCell ref="E50:E56"/>
    <mergeCell ref="H50:H56"/>
    <mergeCell ref="I50:J56"/>
    <mergeCell ref="A60:A65"/>
  </mergeCells>
  <pageMargins left="0.2" right="0.2" top="0.39374999999999999" bottom="0.51180555555555551" header="0.51180555555555551" footer="0.51180555555555551"/>
  <pageSetup paperSize="9" scale="50" firstPageNumber="0" orientation="landscape" horizontalDpi="300" verticalDpi="300" r:id="rId1"/>
  <headerFooter alignWithMargins="0"/>
  <rowBreaks count="2" manualBreakCount="2">
    <brk id="32" max="12" man="1"/>
    <brk id="78"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60"/>
  <sheetViews>
    <sheetView view="pageBreakPreview" topLeftCell="A46" zoomScale="84" zoomScaleSheetLayoutView="84" workbookViewId="0">
      <selection activeCell="I61" sqref="I61"/>
    </sheetView>
  </sheetViews>
  <sheetFormatPr defaultColWidth="13.7109375" defaultRowHeight="58.7" customHeight="1"/>
  <cols>
    <col min="1" max="1" width="13.7109375" style="37" customWidth="1"/>
    <col min="2" max="2" width="55.5703125" style="37" customWidth="1"/>
    <col min="3" max="3" width="13.140625" style="37" customWidth="1"/>
    <col min="4" max="4" width="11.5703125" style="37" customWidth="1"/>
    <col min="5" max="7" width="9" style="37" customWidth="1"/>
    <col min="8" max="8" width="15.140625" style="37" customWidth="1"/>
    <col min="9" max="9" width="13.7109375" style="37" customWidth="1"/>
    <col min="10" max="10" width="11.42578125" style="37" customWidth="1"/>
    <col min="11" max="11" width="39.85546875" style="37" customWidth="1"/>
    <col min="12" max="12" width="57.140625" style="37" customWidth="1"/>
    <col min="13" max="16384" width="13.7109375" style="37"/>
  </cols>
  <sheetData>
    <row r="1" spans="1:12" ht="56.25" customHeight="1">
      <c r="A1" s="517"/>
      <c r="B1" s="518"/>
      <c r="C1" s="518"/>
      <c r="D1" s="518"/>
      <c r="E1" s="518"/>
      <c r="F1" s="518"/>
      <c r="G1" s="518"/>
      <c r="H1" s="518"/>
      <c r="I1" s="518"/>
      <c r="J1" s="518"/>
      <c r="K1" s="518"/>
      <c r="L1" s="518"/>
    </row>
    <row r="2" spans="1:12" ht="45.6" customHeight="1">
      <c r="A2" s="525" t="s">
        <v>103</v>
      </c>
      <c r="B2" s="525"/>
      <c r="C2" s="525"/>
      <c r="D2" s="525"/>
      <c r="E2" s="525"/>
      <c r="F2" s="525"/>
      <c r="G2" s="525"/>
      <c r="H2" s="525"/>
      <c r="I2" s="525"/>
      <c r="J2" s="525"/>
      <c r="K2" s="525"/>
      <c r="L2" s="525"/>
    </row>
    <row r="3" spans="1:12" ht="36.6" customHeight="1" thickBot="1">
      <c r="A3" s="526" t="s">
        <v>345</v>
      </c>
      <c r="B3" s="526"/>
      <c r="C3" s="526"/>
      <c r="D3" s="526"/>
      <c r="E3" s="526"/>
      <c r="F3" s="526"/>
      <c r="G3" s="526"/>
      <c r="H3" s="526"/>
      <c r="I3" s="526"/>
      <c r="J3" s="526"/>
      <c r="K3" s="526"/>
      <c r="L3" s="526"/>
    </row>
    <row r="4" spans="1:12" ht="31.7" customHeight="1" thickBot="1">
      <c r="A4" s="469" t="s">
        <v>14</v>
      </c>
      <c r="B4" s="469" t="s">
        <v>1</v>
      </c>
      <c r="C4" s="469" t="s">
        <v>2</v>
      </c>
      <c r="D4" s="469" t="s">
        <v>131</v>
      </c>
      <c r="E4" s="469" t="s">
        <v>16</v>
      </c>
      <c r="F4" s="469"/>
      <c r="G4" s="469"/>
      <c r="H4" s="469"/>
      <c r="I4" s="469"/>
      <c r="J4" s="469" t="s">
        <v>7</v>
      </c>
      <c r="K4" s="469" t="s">
        <v>296</v>
      </c>
      <c r="L4" s="469" t="s">
        <v>291</v>
      </c>
    </row>
    <row r="5" spans="1:12" ht="31.7" customHeight="1" thickBot="1">
      <c r="A5" s="469"/>
      <c r="B5" s="469"/>
      <c r="C5" s="469"/>
      <c r="D5" s="469"/>
      <c r="E5" s="469" t="s">
        <v>5</v>
      </c>
      <c r="F5" s="493" t="s">
        <v>6</v>
      </c>
      <c r="G5" s="527"/>
      <c r="H5" s="527"/>
      <c r="I5" s="500"/>
      <c r="J5" s="469"/>
      <c r="K5" s="469"/>
      <c r="L5" s="469"/>
    </row>
    <row r="6" spans="1:12" ht="31.7" customHeight="1" thickBot="1">
      <c r="A6" s="469"/>
      <c r="B6" s="469"/>
      <c r="C6" s="469"/>
      <c r="D6" s="469"/>
      <c r="E6" s="469"/>
      <c r="F6" s="494" t="s">
        <v>8</v>
      </c>
      <c r="G6" s="495"/>
      <c r="H6" s="495"/>
      <c r="I6" s="503" t="s">
        <v>9</v>
      </c>
      <c r="J6" s="496"/>
      <c r="K6" s="469"/>
      <c r="L6" s="469"/>
    </row>
    <row r="7" spans="1:12" ht="87.75" customHeight="1" thickBot="1">
      <c r="A7" s="469"/>
      <c r="B7" s="469"/>
      <c r="C7" s="469"/>
      <c r="D7" s="469"/>
      <c r="E7" s="493"/>
      <c r="F7" s="503" t="s">
        <v>287</v>
      </c>
      <c r="G7" s="497" t="s">
        <v>288</v>
      </c>
      <c r="H7" s="498"/>
      <c r="I7" s="528"/>
      <c r="J7" s="496"/>
      <c r="K7" s="469"/>
      <c r="L7" s="469"/>
    </row>
    <row r="8" spans="1:12" ht="81" customHeight="1" thickBot="1">
      <c r="A8" s="469"/>
      <c r="B8" s="469"/>
      <c r="C8" s="469"/>
      <c r="D8" s="469"/>
      <c r="E8" s="493"/>
      <c r="F8" s="504"/>
      <c r="G8" s="151" t="s">
        <v>289</v>
      </c>
      <c r="H8" s="147" t="s">
        <v>290</v>
      </c>
      <c r="I8" s="504"/>
      <c r="J8" s="496"/>
      <c r="K8" s="469"/>
      <c r="L8" s="469"/>
    </row>
    <row r="9" spans="1:12" ht="30" customHeight="1" thickBot="1">
      <c r="A9" s="70">
        <v>1</v>
      </c>
      <c r="B9" s="69">
        <v>2</v>
      </c>
      <c r="C9" s="69">
        <v>3</v>
      </c>
      <c r="D9" s="69">
        <v>4</v>
      </c>
      <c r="E9" s="69">
        <v>5</v>
      </c>
      <c r="F9" s="69">
        <v>6</v>
      </c>
      <c r="G9" s="69">
        <v>7</v>
      </c>
      <c r="H9" s="69">
        <v>8</v>
      </c>
      <c r="I9" s="69">
        <v>9</v>
      </c>
      <c r="J9" s="69">
        <v>10</v>
      </c>
      <c r="K9" s="69">
        <v>11</v>
      </c>
      <c r="L9" s="69">
        <v>12</v>
      </c>
    </row>
    <row r="10" spans="1:12" ht="33.75" customHeight="1" thickBot="1">
      <c r="A10" s="429" t="s">
        <v>132</v>
      </c>
      <c r="B10" s="429"/>
      <c r="C10" s="429"/>
      <c r="D10" s="429"/>
      <c r="E10" s="429"/>
      <c r="F10" s="429"/>
      <c r="G10" s="429"/>
      <c r="H10" s="429"/>
      <c r="I10" s="429"/>
      <c r="J10" s="429"/>
      <c r="K10" s="429"/>
      <c r="L10" s="429"/>
    </row>
    <row r="11" spans="1:12" ht="46.5" customHeight="1">
      <c r="A11" s="529" t="s">
        <v>133</v>
      </c>
      <c r="B11" s="529"/>
      <c r="C11" s="529"/>
      <c r="D11" s="529"/>
      <c r="E11" s="529"/>
      <c r="F11" s="529"/>
      <c r="G11" s="529"/>
      <c r="H11" s="529"/>
      <c r="I11" s="529"/>
      <c r="J11" s="529"/>
      <c r="K11" s="529"/>
      <c r="L11" s="529"/>
    </row>
    <row r="12" spans="1:12" ht="48.75" customHeight="1" thickBot="1">
      <c r="A12" s="506" t="s">
        <v>134</v>
      </c>
      <c r="B12" s="506"/>
      <c r="C12" s="506"/>
      <c r="D12" s="506"/>
      <c r="E12" s="506"/>
      <c r="F12" s="506"/>
      <c r="G12" s="506"/>
      <c r="H12" s="506"/>
      <c r="I12" s="506"/>
      <c r="J12" s="506"/>
      <c r="K12" s="506"/>
      <c r="L12" s="506"/>
    </row>
    <row r="13" spans="1:12" ht="23.85" customHeight="1" thickBot="1">
      <c r="A13" s="480" t="s">
        <v>20</v>
      </c>
      <c r="B13" s="480" t="s">
        <v>135</v>
      </c>
      <c r="C13" s="69">
        <v>2017</v>
      </c>
      <c r="D13" s="76">
        <v>30</v>
      </c>
      <c r="E13" s="76" t="s">
        <v>10</v>
      </c>
      <c r="F13" s="76"/>
      <c r="G13" s="76"/>
      <c r="H13" s="76" t="s">
        <v>10</v>
      </c>
      <c r="I13" s="76">
        <v>30</v>
      </c>
      <c r="J13" s="69" t="s">
        <v>10</v>
      </c>
      <c r="K13" s="480" t="s">
        <v>136</v>
      </c>
      <c r="L13" s="480" t="s">
        <v>137</v>
      </c>
    </row>
    <row r="14" spans="1:12" ht="48" customHeight="1" thickBot="1">
      <c r="A14" s="509"/>
      <c r="B14" s="509"/>
      <c r="C14" s="69">
        <v>2018</v>
      </c>
      <c r="D14" s="76">
        <v>17.100000000000001</v>
      </c>
      <c r="E14" s="76" t="s">
        <v>10</v>
      </c>
      <c r="F14" s="76"/>
      <c r="G14" s="76"/>
      <c r="H14" s="76" t="s">
        <v>10</v>
      </c>
      <c r="I14" s="76">
        <v>17.100000000000001</v>
      </c>
      <c r="J14" s="69" t="s">
        <v>10</v>
      </c>
      <c r="K14" s="509"/>
      <c r="L14" s="509"/>
    </row>
    <row r="15" spans="1:12" ht="48" customHeight="1" thickBot="1">
      <c r="A15" s="509"/>
      <c r="B15" s="509"/>
      <c r="C15" s="69">
        <v>2019</v>
      </c>
      <c r="D15" s="76">
        <v>20</v>
      </c>
      <c r="E15" s="76" t="s">
        <v>10</v>
      </c>
      <c r="F15" s="76"/>
      <c r="G15" s="76"/>
      <c r="H15" s="76" t="s">
        <v>10</v>
      </c>
      <c r="I15" s="76">
        <v>20</v>
      </c>
      <c r="J15" s="69" t="s">
        <v>10</v>
      </c>
      <c r="K15" s="509"/>
      <c r="L15" s="509"/>
    </row>
    <row r="16" spans="1:12" ht="48" customHeight="1" thickBot="1">
      <c r="A16" s="509"/>
      <c r="B16" s="509"/>
      <c r="C16" s="173">
        <v>2020</v>
      </c>
      <c r="D16" s="76">
        <v>20</v>
      </c>
      <c r="E16" s="76"/>
      <c r="F16" s="76"/>
      <c r="G16" s="76"/>
      <c r="H16" s="76"/>
      <c r="I16" s="76">
        <v>20</v>
      </c>
      <c r="J16" s="173"/>
      <c r="K16" s="509"/>
      <c r="L16" s="509"/>
    </row>
    <row r="17" spans="1:12" ht="90.95" customHeight="1" thickBot="1">
      <c r="A17" s="509"/>
      <c r="B17" s="509"/>
      <c r="C17" s="69">
        <v>2021</v>
      </c>
      <c r="D17" s="76">
        <v>20</v>
      </c>
      <c r="E17" s="76" t="s">
        <v>10</v>
      </c>
      <c r="F17" s="76"/>
      <c r="G17" s="76"/>
      <c r="H17" s="76" t="s">
        <v>10</v>
      </c>
      <c r="I17" s="76">
        <v>20</v>
      </c>
      <c r="J17" s="69" t="s">
        <v>10</v>
      </c>
      <c r="K17" s="509"/>
      <c r="L17" s="509"/>
    </row>
    <row r="18" spans="1:12" ht="90.95" customHeight="1" thickBot="1">
      <c r="A18" s="510"/>
      <c r="B18" s="510"/>
      <c r="C18" s="286">
        <v>2022</v>
      </c>
      <c r="D18" s="335">
        <v>20</v>
      </c>
      <c r="E18" s="335" t="s">
        <v>10</v>
      </c>
      <c r="F18" s="335" t="s">
        <v>10</v>
      </c>
      <c r="G18" s="335" t="s">
        <v>10</v>
      </c>
      <c r="H18" s="335" t="s">
        <v>10</v>
      </c>
      <c r="I18" s="335">
        <v>20</v>
      </c>
      <c r="J18" s="286" t="s">
        <v>10</v>
      </c>
      <c r="K18" s="510"/>
      <c r="L18" s="509"/>
    </row>
    <row r="19" spans="1:12" ht="65.25" customHeight="1" thickBot="1">
      <c r="A19" s="77" t="s">
        <v>24</v>
      </c>
      <c r="B19" s="77" t="s">
        <v>138</v>
      </c>
      <c r="C19" s="283" t="s">
        <v>361</v>
      </c>
      <c r="D19" s="87" t="s">
        <v>10</v>
      </c>
      <c r="E19" s="87" t="s">
        <v>10</v>
      </c>
      <c r="F19" s="142" t="s">
        <v>10</v>
      </c>
      <c r="G19" s="142" t="s">
        <v>10</v>
      </c>
      <c r="H19" s="87" t="s">
        <v>10</v>
      </c>
      <c r="I19" s="87" t="s">
        <v>10</v>
      </c>
      <c r="J19" s="77" t="s">
        <v>10</v>
      </c>
      <c r="K19" s="68" t="s">
        <v>314</v>
      </c>
      <c r="L19" s="73" t="s">
        <v>139</v>
      </c>
    </row>
    <row r="20" spans="1:12" ht="23.1" customHeight="1" thickBot="1">
      <c r="A20" s="480" t="s">
        <v>27</v>
      </c>
      <c r="B20" s="480" t="s">
        <v>140</v>
      </c>
      <c r="C20" s="480" t="s">
        <v>361</v>
      </c>
      <c r="D20" s="519" t="s">
        <v>10</v>
      </c>
      <c r="E20" s="519" t="s">
        <v>10</v>
      </c>
      <c r="F20" s="519" t="s">
        <v>10</v>
      </c>
      <c r="G20" s="519" t="s">
        <v>10</v>
      </c>
      <c r="H20" s="519" t="s">
        <v>10</v>
      </c>
      <c r="I20" s="519" t="s">
        <v>10</v>
      </c>
      <c r="J20" s="480" t="s">
        <v>10</v>
      </c>
      <c r="K20" s="469" t="s">
        <v>141</v>
      </c>
      <c r="L20" s="480" t="s">
        <v>142</v>
      </c>
    </row>
    <row r="21" spans="1:12" ht="14.85" customHeight="1" thickBot="1">
      <c r="A21" s="480"/>
      <c r="B21" s="480"/>
      <c r="C21" s="480"/>
      <c r="D21" s="519"/>
      <c r="E21" s="519"/>
      <c r="F21" s="524"/>
      <c r="G21" s="524"/>
      <c r="H21" s="519"/>
      <c r="I21" s="519"/>
      <c r="J21" s="480"/>
      <c r="K21" s="480"/>
      <c r="L21" s="480"/>
    </row>
    <row r="22" spans="1:12" ht="29.1" customHeight="1" thickBot="1">
      <c r="A22" s="480"/>
      <c r="B22" s="480"/>
      <c r="C22" s="480"/>
      <c r="D22" s="519"/>
      <c r="E22" s="519"/>
      <c r="F22" s="520"/>
      <c r="G22" s="520"/>
      <c r="H22" s="519"/>
      <c r="I22" s="519"/>
      <c r="J22" s="480"/>
      <c r="K22" s="469"/>
      <c r="L22" s="480"/>
    </row>
    <row r="23" spans="1:12" ht="17.850000000000001" customHeight="1" thickBot="1">
      <c r="A23" s="469" t="s">
        <v>29</v>
      </c>
      <c r="B23" s="469" t="s">
        <v>143</v>
      </c>
      <c r="C23" s="469" t="s">
        <v>361</v>
      </c>
      <c r="D23" s="521" t="s">
        <v>10</v>
      </c>
      <c r="E23" s="521" t="s">
        <v>10</v>
      </c>
      <c r="F23" s="519" t="s">
        <v>10</v>
      </c>
      <c r="G23" s="519" t="s">
        <v>10</v>
      </c>
      <c r="H23" s="521" t="s">
        <v>10</v>
      </c>
      <c r="I23" s="521" t="s">
        <v>10</v>
      </c>
      <c r="J23" s="469" t="s">
        <v>10</v>
      </c>
      <c r="K23" s="469" t="s">
        <v>144</v>
      </c>
      <c r="L23" s="469" t="s">
        <v>145</v>
      </c>
    </row>
    <row r="24" spans="1:12" ht="18.95" customHeight="1" thickBot="1">
      <c r="A24" s="469"/>
      <c r="B24" s="469"/>
      <c r="C24" s="469"/>
      <c r="D24" s="521"/>
      <c r="E24" s="521"/>
      <c r="F24" s="524"/>
      <c r="G24" s="524"/>
      <c r="H24" s="521"/>
      <c r="I24" s="521"/>
      <c r="J24" s="469"/>
      <c r="K24" s="469"/>
      <c r="L24" s="469"/>
    </row>
    <row r="25" spans="1:12" ht="40.700000000000003" customHeight="1" thickBot="1">
      <c r="A25" s="469"/>
      <c r="B25" s="469"/>
      <c r="C25" s="469"/>
      <c r="D25" s="521"/>
      <c r="E25" s="521"/>
      <c r="F25" s="520"/>
      <c r="G25" s="520"/>
      <c r="H25" s="521"/>
      <c r="I25" s="521"/>
      <c r="J25" s="469"/>
      <c r="K25" s="469"/>
      <c r="L25" s="469"/>
    </row>
    <row r="26" spans="1:12" ht="19.5" customHeight="1" thickBot="1">
      <c r="A26" s="480" t="s">
        <v>32</v>
      </c>
      <c r="B26" s="480" t="s">
        <v>146</v>
      </c>
      <c r="C26" s="480" t="s">
        <v>361</v>
      </c>
      <c r="D26" s="519" t="s">
        <v>10</v>
      </c>
      <c r="E26" s="519" t="s">
        <v>10</v>
      </c>
      <c r="F26" s="519" t="s">
        <v>10</v>
      </c>
      <c r="G26" s="519" t="s">
        <v>10</v>
      </c>
      <c r="H26" s="519" t="s">
        <v>10</v>
      </c>
      <c r="I26" s="519" t="s">
        <v>10</v>
      </c>
      <c r="J26" s="480" t="s">
        <v>10</v>
      </c>
      <c r="K26" s="480" t="s">
        <v>315</v>
      </c>
      <c r="L26" s="480" t="s">
        <v>147</v>
      </c>
    </row>
    <row r="27" spans="1:12" ht="18.600000000000001" customHeight="1" thickBot="1">
      <c r="A27" s="480"/>
      <c r="B27" s="480"/>
      <c r="C27" s="480"/>
      <c r="D27" s="519"/>
      <c r="E27" s="519"/>
      <c r="F27" s="524"/>
      <c r="G27" s="524"/>
      <c r="H27" s="519"/>
      <c r="I27" s="519"/>
      <c r="J27" s="480"/>
      <c r="K27" s="480"/>
      <c r="L27" s="480"/>
    </row>
    <row r="28" spans="1:12" ht="58.7" customHeight="1" thickBot="1">
      <c r="A28" s="480"/>
      <c r="B28" s="480"/>
      <c r="C28" s="480"/>
      <c r="D28" s="519"/>
      <c r="E28" s="519"/>
      <c r="F28" s="520"/>
      <c r="G28" s="520"/>
      <c r="H28" s="519"/>
      <c r="I28" s="519"/>
      <c r="J28" s="480"/>
      <c r="K28" s="480"/>
      <c r="L28" s="480"/>
    </row>
    <row r="29" spans="1:12" ht="16.899999999999999" customHeight="1" thickBot="1">
      <c r="A29" s="469" t="s">
        <v>35</v>
      </c>
      <c r="B29" s="469" t="s">
        <v>148</v>
      </c>
      <c r="C29" s="469" t="s">
        <v>361</v>
      </c>
      <c r="D29" s="521" t="s">
        <v>10</v>
      </c>
      <c r="E29" s="521" t="s">
        <v>10</v>
      </c>
      <c r="F29" s="519" t="s">
        <v>10</v>
      </c>
      <c r="G29" s="519" t="s">
        <v>10</v>
      </c>
      <c r="H29" s="521" t="s">
        <v>10</v>
      </c>
      <c r="I29" s="521" t="s">
        <v>10</v>
      </c>
      <c r="J29" s="469" t="s">
        <v>10</v>
      </c>
      <c r="K29" s="469" t="s">
        <v>149</v>
      </c>
      <c r="L29" s="469" t="s">
        <v>150</v>
      </c>
    </row>
    <row r="30" spans="1:12" ht="66.75" customHeight="1" thickBot="1">
      <c r="A30" s="469"/>
      <c r="B30" s="469"/>
      <c r="C30" s="469"/>
      <c r="D30" s="521"/>
      <c r="E30" s="521"/>
      <c r="F30" s="520"/>
      <c r="G30" s="520"/>
      <c r="H30" s="521"/>
      <c r="I30" s="521"/>
      <c r="J30" s="469"/>
      <c r="K30" s="469"/>
      <c r="L30" s="469"/>
    </row>
    <row r="31" spans="1:12" ht="25.35" customHeight="1" thickBot="1">
      <c r="A31" s="480" t="s">
        <v>39</v>
      </c>
      <c r="B31" s="480" t="s">
        <v>151</v>
      </c>
      <c r="C31" s="68">
        <v>2017</v>
      </c>
      <c r="D31" s="79">
        <v>5</v>
      </c>
      <c r="E31" s="79"/>
      <c r="F31" s="140" t="s">
        <v>10</v>
      </c>
      <c r="G31" s="140" t="s">
        <v>10</v>
      </c>
      <c r="H31" s="79"/>
      <c r="I31" s="79">
        <v>5</v>
      </c>
      <c r="J31" s="68" t="s">
        <v>10</v>
      </c>
      <c r="K31" s="480" t="s">
        <v>149</v>
      </c>
      <c r="L31" s="480" t="s">
        <v>122</v>
      </c>
    </row>
    <row r="32" spans="1:12" ht="26.25" customHeight="1" thickBot="1">
      <c r="A32" s="509"/>
      <c r="B32" s="509"/>
      <c r="C32" s="69">
        <v>2018</v>
      </c>
      <c r="D32" s="88">
        <f>I32</f>
        <v>5</v>
      </c>
      <c r="E32" s="88" t="s">
        <v>10</v>
      </c>
      <c r="F32" s="88" t="s">
        <v>10</v>
      </c>
      <c r="G32" s="88" t="s">
        <v>10</v>
      </c>
      <c r="H32" s="88" t="s">
        <v>10</v>
      </c>
      <c r="I32" s="88">
        <v>5</v>
      </c>
      <c r="J32" s="69" t="s">
        <v>10</v>
      </c>
      <c r="K32" s="509"/>
      <c r="L32" s="509"/>
    </row>
    <row r="33" spans="1:12" ht="68.849999999999994" customHeight="1" thickBot="1">
      <c r="A33" s="509"/>
      <c r="B33" s="509"/>
      <c r="C33" s="69">
        <v>2019</v>
      </c>
      <c r="D33" s="88">
        <f>I33</f>
        <v>5</v>
      </c>
      <c r="E33" s="88" t="s">
        <v>10</v>
      </c>
      <c r="F33" s="88" t="s">
        <v>10</v>
      </c>
      <c r="G33" s="88" t="s">
        <v>10</v>
      </c>
      <c r="H33" s="88" t="s">
        <v>10</v>
      </c>
      <c r="I33" s="88">
        <v>5</v>
      </c>
      <c r="J33" s="69" t="s">
        <v>10</v>
      </c>
      <c r="K33" s="509"/>
      <c r="L33" s="509"/>
    </row>
    <row r="34" spans="1:12" ht="36" customHeight="1" thickBot="1">
      <c r="A34" s="509"/>
      <c r="B34" s="509"/>
      <c r="C34" s="173">
        <v>2020</v>
      </c>
      <c r="D34" s="88">
        <v>5</v>
      </c>
      <c r="E34" s="88" t="s">
        <v>10</v>
      </c>
      <c r="F34" s="88" t="s">
        <v>10</v>
      </c>
      <c r="G34" s="88" t="s">
        <v>10</v>
      </c>
      <c r="H34" s="88" t="s">
        <v>10</v>
      </c>
      <c r="I34" s="88">
        <v>5</v>
      </c>
      <c r="J34" s="173" t="s">
        <v>10</v>
      </c>
      <c r="K34" s="509"/>
      <c r="L34" s="509"/>
    </row>
    <row r="35" spans="1:12" ht="22.7" customHeight="1" thickBot="1">
      <c r="A35" s="509"/>
      <c r="B35" s="509"/>
      <c r="C35" s="69">
        <v>2021</v>
      </c>
      <c r="D35" s="88">
        <v>5</v>
      </c>
      <c r="E35" s="88" t="s">
        <v>10</v>
      </c>
      <c r="F35" s="88" t="s">
        <v>10</v>
      </c>
      <c r="G35" s="88" t="s">
        <v>10</v>
      </c>
      <c r="H35" s="88" t="s">
        <v>10</v>
      </c>
      <c r="I35" s="88">
        <v>5</v>
      </c>
      <c r="J35" s="69" t="s">
        <v>10</v>
      </c>
      <c r="K35" s="509"/>
      <c r="L35" s="509"/>
    </row>
    <row r="36" spans="1:12" ht="22.7" customHeight="1" thickBot="1">
      <c r="A36" s="510"/>
      <c r="B36" s="510"/>
      <c r="C36" s="286">
        <v>2022</v>
      </c>
      <c r="D36" s="88">
        <v>6</v>
      </c>
      <c r="E36" s="88" t="s">
        <v>10</v>
      </c>
      <c r="F36" s="88" t="s">
        <v>10</v>
      </c>
      <c r="G36" s="88" t="s">
        <v>10</v>
      </c>
      <c r="H36" s="88" t="s">
        <v>10</v>
      </c>
      <c r="I36" s="88">
        <v>6</v>
      </c>
      <c r="J36" s="288" t="s">
        <v>10</v>
      </c>
      <c r="K36" s="510"/>
      <c r="L36" s="510"/>
    </row>
    <row r="37" spans="1:12" ht="21.6" customHeight="1" thickBot="1">
      <c r="A37" s="469" t="s">
        <v>42</v>
      </c>
      <c r="B37" s="469" t="s">
        <v>152</v>
      </c>
      <c r="C37" s="480" t="s">
        <v>361</v>
      </c>
      <c r="D37" s="88" t="s">
        <v>10</v>
      </c>
      <c r="E37" s="88" t="s">
        <v>10</v>
      </c>
      <c r="F37" s="88" t="s">
        <v>10</v>
      </c>
      <c r="G37" s="88" t="s">
        <v>10</v>
      </c>
      <c r="H37" s="88" t="s">
        <v>10</v>
      </c>
      <c r="I37" s="88" t="s">
        <v>10</v>
      </c>
      <c r="J37" s="69" t="s">
        <v>10</v>
      </c>
      <c r="K37" s="469" t="s">
        <v>316</v>
      </c>
      <c r="L37" s="469" t="s">
        <v>153</v>
      </c>
    </row>
    <row r="38" spans="1:12" ht="27.6" customHeight="1" thickBot="1">
      <c r="A38" s="469"/>
      <c r="B38" s="469"/>
      <c r="C38" s="509"/>
      <c r="D38" s="88" t="str">
        <f>I38</f>
        <v>-</v>
      </c>
      <c r="E38" s="88" t="s">
        <v>10</v>
      </c>
      <c r="F38" s="88" t="s">
        <v>10</v>
      </c>
      <c r="G38" s="88" t="s">
        <v>10</v>
      </c>
      <c r="H38" s="88" t="s">
        <v>10</v>
      </c>
      <c r="I38" s="88" t="s">
        <v>10</v>
      </c>
      <c r="J38" s="69" t="s">
        <v>10</v>
      </c>
      <c r="K38" s="469"/>
      <c r="L38" s="469"/>
    </row>
    <row r="39" spans="1:12" ht="27.6" customHeight="1" thickBot="1">
      <c r="A39" s="469"/>
      <c r="B39" s="469"/>
      <c r="C39" s="509"/>
      <c r="D39" s="88" t="str">
        <f>I39</f>
        <v>-</v>
      </c>
      <c r="E39" s="88" t="s">
        <v>10</v>
      </c>
      <c r="F39" s="88" t="s">
        <v>10</v>
      </c>
      <c r="G39" s="88" t="s">
        <v>10</v>
      </c>
      <c r="H39" s="89" t="s">
        <v>10</v>
      </c>
      <c r="I39" s="88" t="s">
        <v>10</v>
      </c>
      <c r="J39" s="69" t="s">
        <v>10</v>
      </c>
      <c r="K39" s="469"/>
      <c r="L39" s="469"/>
    </row>
    <row r="40" spans="1:12" ht="58.7" customHeight="1" thickBot="1">
      <c r="A40" s="469"/>
      <c r="B40" s="469"/>
      <c r="C40" s="510"/>
      <c r="D40" s="88" t="s">
        <v>10</v>
      </c>
      <c r="E40" s="88" t="s">
        <v>10</v>
      </c>
      <c r="F40" s="88" t="s">
        <v>10</v>
      </c>
      <c r="G40" s="88" t="s">
        <v>10</v>
      </c>
      <c r="H40" s="89" t="s">
        <v>10</v>
      </c>
      <c r="I40" s="88" t="s">
        <v>10</v>
      </c>
      <c r="J40" s="69" t="s">
        <v>10</v>
      </c>
      <c r="K40" s="469"/>
      <c r="L40" s="469"/>
    </row>
    <row r="41" spans="1:12" ht="35.25" customHeight="1" thickBot="1">
      <c r="A41" s="469" t="s">
        <v>46</v>
      </c>
      <c r="B41" s="469" t="s">
        <v>154</v>
      </c>
      <c r="C41" s="469" t="s">
        <v>361</v>
      </c>
      <c r="D41" s="521" t="s">
        <v>10</v>
      </c>
      <c r="E41" s="521" t="s">
        <v>10</v>
      </c>
      <c r="F41" s="519" t="s">
        <v>10</v>
      </c>
      <c r="G41" s="519" t="s">
        <v>10</v>
      </c>
      <c r="H41" s="521" t="s">
        <v>10</v>
      </c>
      <c r="I41" s="521" t="s">
        <v>10</v>
      </c>
      <c r="J41" s="469" t="s">
        <v>10</v>
      </c>
      <c r="K41" s="469" t="s">
        <v>155</v>
      </c>
      <c r="L41" s="469" t="s">
        <v>156</v>
      </c>
    </row>
    <row r="42" spans="1:12" ht="43.5" customHeight="1" thickBot="1">
      <c r="A42" s="469"/>
      <c r="B42" s="469"/>
      <c r="C42" s="469"/>
      <c r="D42" s="521"/>
      <c r="E42" s="521"/>
      <c r="F42" s="520"/>
      <c r="G42" s="520"/>
      <c r="H42" s="521"/>
      <c r="I42" s="521"/>
      <c r="J42" s="469"/>
      <c r="K42" s="469"/>
      <c r="L42" s="469"/>
    </row>
    <row r="43" spans="1:12" ht="34.35" customHeight="1" thickBot="1">
      <c r="A43" s="523" t="s">
        <v>76</v>
      </c>
      <c r="B43" s="469" t="s">
        <v>157</v>
      </c>
      <c r="C43" s="521" t="s">
        <v>361</v>
      </c>
      <c r="D43" s="522" t="s">
        <v>10</v>
      </c>
      <c r="E43" s="521" t="s">
        <v>10</v>
      </c>
      <c r="F43" s="519" t="s">
        <v>10</v>
      </c>
      <c r="G43" s="519" t="s">
        <v>10</v>
      </c>
      <c r="H43" s="522" t="s">
        <v>10</v>
      </c>
      <c r="I43" s="522" t="s">
        <v>10</v>
      </c>
      <c r="J43" s="469" t="s">
        <v>10</v>
      </c>
      <c r="K43" s="469" t="s">
        <v>158</v>
      </c>
      <c r="L43" s="469" t="s">
        <v>159</v>
      </c>
    </row>
    <row r="44" spans="1:12" ht="42.6" customHeight="1" thickBot="1">
      <c r="A44" s="523"/>
      <c r="B44" s="469"/>
      <c r="C44" s="521"/>
      <c r="D44" s="522"/>
      <c r="E44" s="521"/>
      <c r="F44" s="520"/>
      <c r="G44" s="520"/>
      <c r="H44" s="522"/>
      <c r="I44" s="522"/>
      <c r="J44" s="469"/>
      <c r="K44" s="469"/>
      <c r="L44" s="469"/>
    </row>
    <row r="45" spans="1:12" ht="37.35" customHeight="1" thickBot="1">
      <c r="A45" s="523" t="s">
        <v>78</v>
      </c>
      <c r="B45" s="469" t="s">
        <v>160</v>
      </c>
      <c r="C45" s="521" t="s">
        <v>361</v>
      </c>
      <c r="D45" s="522" t="s">
        <v>10</v>
      </c>
      <c r="E45" s="521" t="s">
        <v>10</v>
      </c>
      <c r="F45" s="519" t="s">
        <v>10</v>
      </c>
      <c r="G45" s="519" t="s">
        <v>10</v>
      </c>
      <c r="H45" s="522" t="s">
        <v>10</v>
      </c>
      <c r="I45" s="522" t="s">
        <v>10</v>
      </c>
      <c r="J45" s="469" t="s">
        <v>10</v>
      </c>
      <c r="K45" s="469" t="s">
        <v>161</v>
      </c>
      <c r="L45" s="469"/>
    </row>
    <row r="46" spans="1:12" ht="48.6" customHeight="1" thickBot="1">
      <c r="A46" s="523"/>
      <c r="B46" s="469"/>
      <c r="C46" s="521"/>
      <c r="D46" s="522"/>
      <c r="E46" s="521"/>
      <c r="F46" s="520"/>
      <c r="G46" s="520"/>
      <c r="H46" s="522"/>
      <c r="I46" s="522"/>
      <c r="J46" s="469"/>
      <c r="K46" s="469"/>
      <c r="L46" s="469"/>
    </row>
    <row r="47" spans="1:12" ht="21.6" customHeight="1" thickBot="1">
      <c r="A47" s="469" t="s">
        <v>81</v>
      </c>
      <c r="B47" s="469" t="s">
        <v>162</v>
      </c>
      <c r="C47" s="521" t="s">
        <v>297</v>
      </c>
      <c r="D47" s="522" t="s">
        <v>10</v>
      </c>
      <c r="E47" s="521" t="s">
        <v>10</v>
      </c>
      <c r="F47" s="519" t="s">
        <v>10</v>
      </c>
      <c r="G47" s="519" t="s">
        <v>10</v>
      </c>
      <c r="H47" s="522" t="s">
        <v>10</v>
      </c>
      <c r="I47" s="522" t="s">
        <v>10</v>
      </c>
      <c r="J47" s="469" t="s">
        <v>10</v>
      </c>
      <c r="K47" s="469" t="s">
        <v>346</v>
      </c>
      <c r="L47" s="469"/>
    </row>
    <row r="48" spans="1:12" ht="42.6" customHeight="1" thickBot="1">
      <c r="A48" s="469"/>
      <c r="B48" s="469"/>
      <c r="C48" s="521"/>
      <c r="D48" s="522"/>
      <c r="E48" s="521"/>
      <c r="F48" s="520"/>
      <c r="G48" s="520"/>
      <c r="H48" s="522"/>
      <c r="I48" s="522"/>
      <c r="J48" s="469"/>
      <c r="K48" s="469"/>
      <c r="L48" s="469"/>
    </row>
    <row r="49" spans="1:12" ht="41.85" customHeight="1" thickBot="1">
      <c r="A49" s="469" t="s">
        <v>84</v>
      </c>
      <c r="B49" s="469" t="s">
        <v>163</v>
      </c>
      <c r="C49" s="521" t="s">
        <v>361</v>
      </c>
      <c r="D49" s="522" t="s">
        <v>10</v>
      </c>
      <c r="E49" s="521" t="s">
        <v>10</v>
      </c>
      <c r="F49" s="519" t="s">
        <v>10</v>
      </c>
      <c r="G49" s="519" t="s">
        <v>10</v>
      </c>
      <c r="H49" s="522" t="s">
        <v>10</v>
      </c>
      <c r="I49" s="522" t="s">
        <v>10</v>
      </c>
      <c r="J49" s="469" t="s">
        <v>10</v>
      </c>
      <c r="K49" s="469" t="s">
        <v>164</v>
      </c>
      <c r="L49" s="469" t="s">
        <v>165</v>
      </c>
    </row>
    <row r="50" spans="1:12" ht="58.7" customHeight="1" thickBot="1">
      <c r="A50" s="469"/>
      <c r="B50" s="469"/>
      <c r="C50" s="521"/>
      <c r="D50" s="522"/>
      <c r="E50" s="521"/>
      <c r="F50" s="520"/>
      <c r="G50" s="520"/>
      <c r="H50" s="522"/>
      <c r="I50" s="522"/>
      <c r="J50" s="469"/>
      <c r="K50" s="469"/>
      <c r="L50" s="469"/>
    </row>
    <row r="51" spans="1:12" ht="22.7" customHeight="1" thickBot="1">
      <c r="A51" s="480" t="s">
        <v>86</v>
      </c>
      <c r="B51" s="480" t="s">
        <v>166</v>
      </c>
      <c r="C51" s="521" t="s">
        <v>361</v>
      </c>
      <c r="D51" s="522" t="s">
        <v>10</v>
      </c>
      <c r="E51" s="521" t="s">
        <v>10</v>
      </c>
      <c r="F51" s="519" t="s">
        <v>10</v>
      </c>
      <c r="G51" s="519" t="s">
        <v>10</v>
      </c>
      <c r="H51" s="522" t="s">
        <v>10</v>
      </c>
      <c r="I51" s="522" t="s">
        <v>10</v>
      </c>
      <c r="J51" s="480" t="s">
        <v>10</v>
      </c>
      <c r="K51" s="469" t="s">
        <v>317</v>
      </c>
      <c r="L51" s="480" t="s">
        <v>167</v>
      </c>
    </row>
    <row r="52" spans="1:12" ht="14.85" customHeight="1" thickBot="1">
      <c r="A52" s="480"/>
      <c r="B52" s="480"/>
      <c r="C52" s="521"/>
      <c r="D52" s="522"/>
      <c r="E52" s="521"/>
      <c r="F52" s="524"/>
      <c r="G52" s="524"/>
      <c r="H52" s="522"/>
      <c r="I52" s="522"/>
      <c r="J52" s="480"/>
      <c r="K52" s="480"/>
      <c r="L52" s="480"/>
    </row>
    <row r="53" spans="1:12" ht="26.25" customHeight="1" thickBot="1">
      <c r="A53" s="480"/>
      <c r="B53" s="480"/>
      <c r="C53" s="521"/>
      <c r="D53" s="522"/>
      <c r="E53" s="521"/>
      <c r="F53" s="520"/>
      <c r="G53" s="520"/>
      <c r="H53" s="522"/>
      <c r="I53" s="522"/>
      <c r="J53" s="480"/>
      <c r="K53" s="469"/>
      <c r="L53" s="480"/>
    </row>
    <row r="54" spans="1:12" ht="21.6" customHeight="1" thickBot="1">
      <c r="A54" s="469"/>
      <c r="B54" s="472" t="s">
        <v>53</v>
      </c>
      <c r="C54" s="91">
        <v>2017</v>
      </c>
      <c r="D54" s="90">
        <f>I54</f>
        <v>35</v>
      </c>
      <c r="E54" s="90" t="s">
        <v>10</v>
      </c>
      <c r="F54" s="141" t="s">
        <v>10</v>
      </c>
      <c r="G54" s="141" t="s">
        <v>10</v>
      </c>
      <c r="H54" s="90" t="s">
        <v>10</v>
      </c>
      <c r="I54" s="90">
        <f>I13+I31</f>
        <v>35</v>
      </c>
      <c r="J54" s="68" t="s">
        <v>10</v>
      </c>
      <c r="K54" s="469"/>
      <c r="L54" s="469"/>
    </row>
    <row r="55" spans="1:12" ht="29.85" customHeight="1" thickBot="1">
      <c r="A55" s="469"/>
      <c r="B55" s="472"/>
      <c r="C55" s="92">
        <v>2018</v>
      </c>
      <c r="D55" s="90">
        <f>I55</f>
        <v>22.1</v>
      </c>
      <c r="E55" s="90" t="s">
        <v>10</v>
      </c>
      <c r="F55" s="141" t="s">
        <v>10</v>
      </c>
      <c r="G55" s="141" t="s">
        <v>10</v>
      </c>
      <c r="H55" s="90" t="s">
        <v>10</v>
      </c>
      <c r="I55" s="90">
        <f>I14+I32</f>
        <v>22.1</v>
      </c>
      <c r="J55" s="69" t="s">
        <v>10</v>
      </c>
      <c r="K55" s="469"/>
      <c r="L55" s="469"/>
    </row>
    <row r="56" spans="1:12" ht="29.85" customHeight="1" thickBot="1">
      <c r="A56" s="469"/>
      <c r="B56" s="472"/>
      <c r="C56" s="92">
        <v>2019</v>
      </c>
      <c r="D56" s="90">
        <f>D33+D15</f>
        <v>25</v>
      </c>
      <c r="E56" s="90" t="s">
        <v>10</v>
      </c>
      <c r="F56" s="141" t="s">
        <v>10</v>
      </c>
      <c r="G56" s="141" t="s">
        <v>10</v>
      </c>
      <c r="H56" s="90" t="s">
        <v>10</v>
      </c>
      <c r="I56" s="90">
        <f>I15+I33</f>
        <v>25</v>
      </c>
      <c r="J56" s="69" t="s">
        <v>10</v>
      </c>
      <c r="K56" s="469"/>
      <c r="L56" s="469"/>
    </row>
    <row r="57" spans="1:12" ht="29.85" customHeight="1" thickBot="1">
      <c r="A57" s="469"/>
      <c r="B57" s="472"/>
      <c r="C57" s="92">
        <v>2020</v>
      </c>
      <c r="D57" s="178">
        <f>D34+D16</f>
        <v>25</v>
      </c>
      <c r="E57" s="178"/>
      <c r="F57" s="178"/>
      <c r="G57" s="178"/>
      <c r="H57" s="178"/>
      <c r="I57" s="178">
        <f>D57</f>
        <v>25</v>
      </c>
      <c r="J57" s="173"/>
      <c r="K57" s="469"/>
      <c r="L57" s="469"/>
    </row>
    <row r="58" spans="1:12" ht="32.85" customHeight="1" thickBot="1">
      <c r="A58" s="469"/>
      <c r="B58" s="472"/>
      <c r="C58" s="92">
        <v>2021</v>
      </c>
      <c r="D58" s="90">
        <f>D35+D17</f>
        <v>25</v>
      </c>
      <c r="E58" s="90" t="s">
        <v>10</v>
      </c>
      <c r="F58" s="141" t="s">
        <v>10</v>
      </c>
      <c r="G58" s="141" t="s">
        <v>10</v>
      </c>
      <c r="H58" s="90" t="s">
        <v>10</v>
      </c>
      <c r="I58" s="90">
        <f>D58</f>
        <v>25</v>
      </c>
      <c r="J58" s="69"/>
      <c r="K58" s="469"/>
      <c r="L58" s="469"/>
    </row>
    <row r="59" spans="1:12" ht="32.85" customHeight="1" thickBot="1">
      <c r="A59" s="469"/>
      <c r="B59" s="472"/>
      <c r="C59" s="92">
        <v>2022</v>
      </c>
      <c r="D59" s="291">
        <f>D18+D36</f>
        <v>26</v>
      </c>
      <c r="E59" s="291"/>
      <c r="F59" s="291"/>
      <c r="G59" s="291"/>
      <c r="H59" s="291"/>
      <c r="I59" s="291">
        <f>D59</f>
        <v>26</v>
      </c>
      <c r="J59" s="288"/>
      <c r="K59" s="469"/>
      <c r="L59" s="469"/>
    </row>
    <row r="60" spans="1:12" ht="58.7" customHeight="1" thickBot="1">
      <c r="A60" s="469"/>
      <c r="B60" s="472"/>
      <c r="C60" s="92" t="s">
        <v>361</v>
      </c>
      <c r="D60" s="90">
        <f>D54+D55+D56+D57+D58+D59</f>
        <v>158.1</v>
      </c>
      <c r="E60" s="90" t="s">
        <v>10</v>
      </c>
      <c r="F60" s="141" t="s">
        <v>10</v>
      </c>
      <c r="G60" s="141" t="s">
        <v>10</v>
      </c>
      <c r="H60" s="90" t="s">
        <v>10</v>
      </c>
      <c r="I60" s="90">
        <f>I59+I58+I57+I56+I55+I54</f>
        <v>158.1</v>
      </c>
      <c r="J60" s="69" t="s">
        <v>10</v>
      </c>
      <c r="K60" s="469"/>
      <c r="L60" s="469"/>
    </row>
  </sheetData>
  <sheetProtection selectLockedCells="1" selectUnlockedCells="1"/>
  <mergeCells count="155">
    <mergeCell ref="A10:L10"/>
    <mergeCell ref="A11:L11"/>
    <mergeCell ref="A12:L12"/>
    <mergeCell ref="A20:A22"/>
    <mergeCell ref="B20:B22"/>
    <mergeCell ref="C20:C22"/>
    <mergeCell ref="D20:D22"/>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 ref="E20:E22"/>
    <mergeCell ref="H20:H22"/>
    <mergeCell ref="I20:I22"/>
    <mergeCell ref="J20:J22"/>
    <mergeCell ref="K20:K22"/>
    <mergeCell ref="L20:L22"/>
    <mergeCell ref="F20:F22"/>
    <mergeCell ref="G20:G22"/>
    <mergeCell ref="A13:A18"/>
    <mergeCell ref="B13:B18"/>
    <mergeCell ref="K13:K18"/>
    <mergeCell ref="L13:L18"/>
    <mergeCell ref="L23:L25"/>
    <mergeCell ref="A26:A28"/>
    <mergeCell ref="B26:B28"/>
    <mergeCell ref="C26:C28"/>
    <mergeCell ref="D26:D28"/>
    <mergeCell ref="E26:E28"/>
    <mergeCell ref="H26:H28"/>
    <mergeCell ref="I26:I28"/>
    <mergeCell ref="J26:J28"/>
    <mergeCell ref="K26:K28"/>
    <mergeCell ref="L26:L28"/>
    <mergeCell ref="A23:A25"/>
    <mergeCell ref="B23:B25"/>
    <mergeCell ref="C23:C25"/>
    <mergeCell ref="D23:D25"/>
    <mergeCell ref="E23:E25"/>
    <mergeCell ref="H23:H25"/>
    <mergeCell ref="I23:I25"/>
    <mergeCell ref="J23:J25"/>
    <mergeCell ref="K23:K25"/>
    <mergeCell ref="F23:F25"/>
    <mergeCell ref="G23:G25"/>
    <mergeCell ref="F26:F28"/>
    <mergeCell ref="G26:G28"/>
    <mergeCell ref="L29:L30"/>
    <mergeCell ref="A37:A40"/>
    <mergeCell ref="B37:B40"/>
    <mergeCell ref="K37:K40"/>
    <mergeCell ref="L37:L40"/>
    <mergeCell ref="A29:A30"/>
    <mergeCell ref="B29:B30"/>
    <mergeCell ref="C29:C30"/>
    <mergeCell ref="D29:D30"/>
    <mergeCell ref="E29:E30"/>
    <mergeCell ref="H29:H30"/>
    <mergeCell ref="I29:I30"/>
    <mergeCell ref="J29:J30"/>
    <mergeCell ref="K29:K30"/>
    <mergeCell ref="F29:F30"/>
    <mergeCell ref="G29:G30"/>
    <mergeCell ref="C37:C40"/>
    <mergeCell ref="A31:A36"/>
    <mergeCell ref="B31:B36"/>
    <mergeCell ref="K31:K36"/>
    <mergeCell ref="L31:L36"/>
    <mergeCell ref="A41:A42"/>
    <mergeCell ref="B41:B42"/>
    <mergeCell ref="C41:C42"/>
    <mergeCell ref="D41:D42"/>
    <mergeCell ref="E41:E42"/>
    <mergeCell ref="H41:H42"/>
    <mergeCell ref="I41:I42"/>
    <mergeCell ref="J41:J42"/>
    <mergeCell ref="K41:K42"/>
    <mergeCell ref="F41:F42"/>
    <mergeCell ref="G41:G42"/>
    <mergeCell ref="J43:J44"/>
    <mergeCell ref="K43:K44"/>
    <mergeCell ref="L43:L48"/>
    <mergeCell ref="A45:A46"/>
    <mergeCell ref="B45:B46"/>
    <mergeCell ref="C45:C46"/>
    <mergeCell ref="D45:D46"/>
    <mergeCell ref="E45:E46"/>
    <mergeCell ref="H45:H46"/>
    <mergeCell ref="I45:I46"/>
    <mergeCell ref="J45:J46"/>
    <mergeCell ref="K45:K46"/>
    <mergeCell ref="A47:A48"/>
    <mergeCell ref="B47:B48"/>
    <mergeCell ref="C47:C48"/>
    <mergeCell ref="D47:D48"/>
    <mergeCell ref="F51:F53"/>
    <mergeCell ref="G51:G53"/>
    <mergeCell ref="A54:A60"/>
    <mergeCell ref="B54:B60"/>
    <mergeCell ref="K54:K60"/>
    <mergeCell ref="L54:L60"/>
    <mergeCell ref="L49:L50"/>
    <mergeCell ref="A51:A53"/>
    <mergeCell ref="B51:B53"/>
    <mergeCell ref="C51:C53"/>
    <mergeCell ref="D51:D53"/>
    <mergeCell ref="E51:E53"/>
    <mergeCell ref="H51:H53"/>
    <mergeCell ref="I51:I53"/>
    <mergeCell ref="J51:J53"/>
    <mergeCell ref="K51:K53"/>
    <mergeCell ref="L51:L53"/>
    <mergeCell ref="A49:A50"/>
    <mergeCell ref="B49:B50"/>
    <mergeCell ref="C49:C50"/>
    <mergeCell ref="D49:D50"/>
    <mergeCell ref="E49:E50"/>
    <mergeCell ref="H49:H50"/>
    <mergeCell ref="I49:I50"/>
    <mergeCell ref="A1:L1"/>
    <mergeCell ref="F43:F44"/>
    <mergeCell ref="G43:G44"/>
    <mergeCell ref="F45:F46"/>
    <mergeCell ref="G45:G46"/>
    <mergeCell ref="F47:F48"/>
    <mergeCell ref="G47:G48"/>
    <mergeCell ref="F49:F50"/>
    <mergeCell ref="G49:G50"/>
    <mergeCell ref="E47:E48"/>
    <mergeCell ref="H47:H48"/>
    <mergeCell ref="I47:I48"/>
    <mergeCell ref="J47:J48"/>
    <mergeCell ref="K47:K48"/>
    <mergeCell ref="J49:J50"/>
    <mergeCell ref="K49:K50"/>
    <mergeCell ref="L41:L42"/>
    <mergeCell ref="A43:A44"/>
    <mergeCell ref="B43:B44"/>
    <mergeCell ref="C43:C44"/>
    <mergeCell ref="D43:D44"/>
    <mergeCell ref="E43:E44"/>
    <mergeCell ref="H43:H44"/>
    <mergeCell ref="I43:I44"/>
  </mergeCells>
  <pageMargins left="0.27569444444444446" right="0.2" top="0.27986111111111112" bottom="0.2" header="0.51180555555555551" footer="0.51180555555555551"/>
  <pageSetup paperSize="9" scale="44" firstPageNumber="0" orientation="landscape" horizontalDpi="300" verticalDpi="300"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dimension ref="A1:M220"/>
  <sheetViews>
    <sheetView view="pageBreakPreview" topLeftCell="A112" zoomScale="50" zoomScaleSheetLayoutView="50" workbookViewId="0">
      <selection activeCell="A208" sqref="A208:L208"/>
    </sheetView>
  </sheetViews>
  <sheetFormatPr defaultColWidth="9" defaultRowHeight="16.5" customHeight="1"/>
  <cols>
    <col min="1" max="1" width="9.42578125" style="3" customWidth="1"/>
    <col min="2" max="2" width="51.140625" style="93" customWidth="1"/>
    <col min="3" max="3" width="16.140625" style="3" customWidth="1"/>
    <col min="4" max="4" width="20.5703125" style="3" customWidth="1"/>
    <col min="5" max="7" width="17" style="3" customWidth="1"/>
    <col min="8" max="8" width="20.42578125" style="3" customWidth="1"/>
    <col min="9" max="9" width="20.28515625" style="3" customWidth="1"/>
    <col min="10" max="10" width="14.7109375" style="3" customWidth="1"/>
    <col min="11" max="11" width="50.85546875" style="3" customWidth="1"/>
    <col min="12" max="12" width="36.140625" style="3" customWidth="1"/>
    <col min="13" max="16384" width="9" style="3"/>
  </cols>
  <sheetData>
    <row r="1" spans="1:12" ht="3" customHeight="1">
      <c r="B1" s="554"/>
      <c r="C1" s="555"/>
      <c r="D1" s="555"/>
      <c r="E1" s="555"/>
      <c r="F1" s="555"/>
      <c r="G1" s="555"/>
      <c r="H1" s="555"/>
      <c r="I1" s="555"/>
      <c r="J1" s="555"/>
      <c r="K1" s="555"/>
      <c r="L1" s="555"/>
    </row>
    <row r="2" spans="1:12" s="94" customFormat="1" ht="42.75" customHeight="1">
      <c r="A2" s="556" t="s">
        <v>295</v>
      </c>
      <c r="B2" s="556"/>
      <c r="C2" s="556"/>
      <c r="D2" s="556"/>
      <c r="E2" s="556"/>
      <c r="F2" s="556"/>
      <c r="G2" s="556"/>
      <c r="H2" s="556"/>
      <c r="I2" s="556"/>
      <c r="J2" s="556"/>
      <c r="K2" s="556"/>
      <c r="L2" s="556"/>
    </row>
    <row r="3" spans="1:12" s="94" customFormat="1" ht="30.4" customHeight="1" thickBot="1">
      <c r="A3" s="557" t="s">
        <v>318</v>
      </c>
      <c r="B3" s="557"/>
      <c r="C3" s="557"/>
      <c r="D3" s="557"/>
      <c r="E3" s="557"/>
      <c r="F3" s="557"/>
      <c r="G3" s="557"/>
      <c r="H3" s="557"/>
      <c r="I3" s="557"/>
      <c r="J3" s="557"/>
      <c r="K3" s="557"/>
      <c r="L3" s="557"/>
    </row>
    <row r="4" spans="1:12" s="94" customFormat="1" ht="30.75" customHeight="1" thickBot="1">
      <c r="A4" s="469" t="s">
        <v>14</v>
      </c>
      <c r="B4" s="469" t="s">
        <v>1</v>
      </c>
      <c r="C4" s="469" t="s">
        <v>2</v>
      </c>
      <c r="D4" s="469" t="s">
        <v>131</v>
      </c>
      <c r="E4" s="469" t="s">
        <v>16</v>
      </c>
      <c r="F4" s="480"/>
      <c r="G4" s="480"/>
      <c r="H4" s="480"/>
      <c r="I4" s="480"/>
      <c r="J4" s="469" t="s">
        <v>7</v>
      </c>
      <c r="K4" s="469" t="s">
        <v>296</v>
      </c>
      <c r="L4" s="469" t="s">
        <v>291</v>
      </c>
    </row>
    <row r="5" spans="1:12" s="94" customFormat="1" ht="17.25" customHeight="1" thickBot="1">
      <c r="A5" s="469"/>
      <c r="B5" s="469"/>
      <c r="C5" s="469"/>
      <c r="D5" s="469"/>
      <c r="E5" s="493" t="s">
        <v>5</v>
      </c>
      <c r="F5" s="497" t="s">
        <v>6</v>
      </c>
      <c r="G5" s="498"/>
      <c r="H5" s="498"/>
      <c r="I5" s="499"/>
      <c r="J5" s="496"/>
      <c r="K5" s="469"/>
      <c r="L5" s="469"/>
    </row>
    <row r="6" spans="1:12" s="94" customFormat="1" ht="17.25" customHeight="1" thickBot="1">
      <c r="A6" s="469"/>
      <c r="B6" s="469"/>
      <c r="C6" s="469"/>
      <c r="D6" s="469"/>
      <c r="E6" s="469"/>
      <c r="F6" s="511" t="s">
        <v>8</v>
      </c>
      <c r="G6" s="558"/>
      <c r="H6" s="558"/>
      <c r="I6" s="503" t="s">
        <v>9</v>
      </c>
      <c r="J6" s="496"/>
      <c r="K6" s="469"/>
      <c r="L6" s="469"/>
    </row>
    <row r="7" spans="1:12" s="94" customFormat="1" ht="17.25" customHeight="1" thickBot="1">
      <c r="A7" s="469"/>
      <c r="B7" s="469"/>
      <c r="C7" s="469"/>
      <c r="D7" s="469"/>
      <c r="E7" s="493"/>
      <c r="F7" s="503" t="s">
        <v>287</v>
      </c>
      <c r="G7" s="559" t="s">
        <v>288</v>
      </c>
      <c r="H7" s="560"/>
      <c r="I7" s="528"/>
      <c r="J7" s="496"/>
      <c r="K7" s="469"/>
      <c r="L7" s="469"/>
    </row>
    <row r="8" spans="1:12" s="94" customFormat="1" ht="51.75" customHeight="1" thickBot="1">
      <c r="A8" s="469"/>
      <c r="B8" s="469"/>
      <c r="C8" s="469"/>
      <c r="D8" s="469"/>
      <c r="E8" s="493"/>
      <c r="F8" s="504"/>
      <c r="G8" s="238" t="s">
        <v>289</v>
      </c>
      <c r="H8" s="241" t="s">
        <v>290</v>
      </c>
      <c r="I8" s="504"/>
      <c r="J8" s="496"/>
      <c r="K8" s="469"/>
      <c r="L8" s="469"/>
    </row>
    <row r="9" spans="1:12" s="94" customFormat="1" ht="17.25" customHeight="1" thickBot="1">
      <c r="A9" s="237">
        <v>1</v>
      </c>
      <c r="B9" s="238">
        <v>2</v>
      </c>
      <c r="C9" s="238">
        <v>3</v>
      </c>
      <c r="D9" s="238">
        <v>4</v>
      </c>
      <c r="E9" s="238">
        <v>5</v>
      </c>
      <c r="F9" s="238">
        <v>6</v>
      </c>
      <c r="G9" s="238">
        <v>7</v>
      </c>
      <c r="H9" s="238">
        <v>8</v>
      </c>
      <c r="I9" s="238">
        <v>9</v>
      </c>
      <c r="J9" s="238">
        <v>10</v>
      </c>
      <c r="K9" s="238">
        <v>11</v>
      </c>
      <c r="L9" s="238">
        <v>12</v>
      </c>
    </row>
    <row r="10" spans="1:12" s="94" customFormat="1" ht="24" customHeight="1" thickBot="1">
      <c r="A10" s="429" t="s">
        <v>319</v>
      </c>
      <c r="B10" s="429"/>
      <c r="C10" s="429"/>
      <c r="D10" s="429"/>
      <c r="E10" s="429"/>
      <c r="F10" s="429"/>
      <c r="G10" s="429"/>
      <c r="H10" s="429"/>
      <c r="I10" s="429"/>
      <c r="J10" s="429"/>
      <c r="K10" s="429"/>
      <c r="L10" s="429"/>
    </row>
    <row r="11" spans="1:12" s="94" customFormat="1" ht="17.25" customHeight="1">
      <c r="A11" s="561" t="s">
        <v>168</v>
      </c>
      <c r="B11" s="561"/>
      <c r="C11" s="561"/>
      <c r="D11" s="561"/>
      <c r="E11" s="561"/>
      <c r="F11" s="561"/>
      <c r="G11" s="561"/>
      <c r="H11" s="561"/>
      <c r="I11" s="561"/>
      <c r="J11" s="561"/>
      <c r="K11" s="561"/>
      <c r="L11" s="561"/>
    </row>
    <row r="12" spans="1:12" s="94" customFormat="1" ht="54" customHeight="1" thickBot="1">
      <c r="A12" s="562" t="s">
        <v>320</v>
      </c>
      <c r="B12" s="562"/>
      <c r="C12" s="562"/>
      <c r="D12" s="562"/>
      <c r="E12" s="562"/>
      <c r="F12" s="562"/>
      <c r="G12" s="562"/>
      <c r="H12" s="562"/>
      <c r="I12" s="562"/>
      <c r="J12" s="562"/>
      <c r="K12" s="562"/>
      <c r="L12" s="562"/>
    </row>
    <row r="13" spans="1:12" ht="174.75" customHeight="1" thickBot="1">
      <c r="A13" s="240">
        <v>1</v>
      </c>
      <c r="B13" s="240" t="s">
        <v>169</v>
      </c>
      <c r="C13" s="295" t="s">
        <v>361</v>
      </c>
      <c r="D13" s="240" t="s">
        <v>10</v>
      </c>
      <c r="E13" s="240" t="s">
        <v>10</v>
      </c>
      <c r="F13" s="240" t="s">
        <v>10</v>
      </c>
      <c r="G13" s="240" t="s">
        <v>10</v>
      </c>
      <c r="H13" s="240" t="s">
        <v>10</v>
      </c>
      <c r="I13" s="240" t="s">
        <v>10</v>
      </c>
      <c r="J13" s="240" t="s">
        <v>10</v>
      </c>
      <c r="K13" s="240" t="s">
        <v>321</v>
      </c>
      <c r="L13" s="240" t="s">
        <v>170</v>
      </c>
    </row>
    <row r="14" spans="1:12" ht="142.5" customHeight="1" thickBot="1">
      <c r="A14" s="240">
        <v>2</v>
      </c>
      <c r="B14" s="240" t="s">
        <v>171</v>
      </c>
      <c r="C14" s="295" t="s">
        <v>361</v>
      </c>
      <c r="D14" s="240"/>
      <c r="E14" s="240" t="s">
        <v>10</v>
      </c>
      <c r="F14" s="240" t="s">
        <v>10</v>
      </c>
      <c r="G14" s="240" t="s">
        <v>10</v>
      </c>
      <c r="H14" s="240" t="s">
        <v>10</v>
      </c>
      <c r="I14" s="240" t="s">
        <v>10</v>
      </c>
      <c r="J14" s="240" t="s">
        <v>10</v>
      </c>
      <c r="K14" s="240" t="s">
        <v>322</v>
      </c>
      <c r="L14" s="240" t="s">
        <v>172</v>
      </c>
    </row>
    <row r="15" spans="1:12" ht="114.75" customHeight="1" thickBot="1">
      <c r="A15" s="240">
        <v>3</v>
      </c>
      <c r="B15" s="240" t="s">
        <v>173</v>
      </c>
      <c r="C15" s="295" t="s">
        <v>361</v>
      </c>
      <c r="D15" s="240" t="s">
        <v>10</v>
      </c>
      <c r="E15" s="240" t="s">
        <v>10</v>
      </c>
      <c r="F15" s="240" t="s">
        <v>10</v>
      </c>
      <c r="G15" s="240" t="s">
        <v>10</v>
      </c>
      <c r="H15" s="240" t="s">
        <v>10</v>
      </c>
      <c r="I15" s="240" t="s">
        <v>10</v>
      </c>
      <c r="J15" s="240" t="s">
        <v>10</v>
      </c>
      <c r="K15" s="240" t="s">
        <v>323</v>
      </c>
      <c r="L15" s="240" t="s">
        <v>174</v>
      </c>
    </row>
    <row r="16" spans="1:12" ht="96.75" customHeight="1" thickBot="1">
      <c r="A16" s="240">
        <v>4</v>
      </c>
      <c r="B16" s="240" t="s">
        <v>175</v>
      </c>
      <c r="C16" s="295" t="s">
        <v>361</v>
      </c>
      <c r="D16" s="240" t="s">
        <v>10</v>
      </c>
      <c r="E16" s="240" t="s">
        <v>10</v>
      </c>
      <c r="F16" s="240" t="s">
        <v>10</v>
      </c>
      <c r="G16" s="240" t="s">
        <v>10</v>
      </c>
      <c r="H16" s="240" t="s">
        <v>10</v>
      </c>
      <c r="I16" s="240" t="s">
        <v>10</v>
      </c>
      <c r="J16" s="240" t="s">
        <v>10</v>
      </c>
      <c r="K16" s="240" t="s">
        <v>324</v>
      </c>
      <c r="L16" s="240" t="s">
        <v>174</v>
      </c>
    </row>
    <row r="17" spans="1:12" ht="59.25" customHeight="1" thickBot="1">
      <c r="A17" s="240">
        <v>5</v>
      </c>
      <c r="B17" s="240" t="s">
        <v>176</v>
      </c>
      <c r="C17" s="295" t="s">
        <v>361</v>
      </c>
      <c r="D17" s="240" t="s">
        <v>10</v>
      </c>
      <c r="E17" s="240" t="s">
        <v>10</v>
      </c>
      <c r="F17" s="240" t="s">
        <v>10</v>
      </c>
      <c r="G17" s="240" t="s">
        <v>10</v>
      </c>
      <c r="H17" s="240" t="s">
        <v>10</v>
      </c>
      <c r="I17" s="240" t="s">
        <v>10</v>
      </c>
      <c r="J17" s="240" t="s">
        <v>10</v>
      </c>
      <c r="K17" s="240" t="s">
        <v>177</v>
      </c>
      <c r="L17" s="240" t="s">
        <v>178</v>
      </c>
    </row>
    <row r="18" spans="1:12" ht="145.69999999999999" customHeight="1" thickBot="1">
      <c r="A18" s="240">
        <v>6</v>
      </c>
      <c r="B18" s="240" t="s">
        <v>179</v>
      </c>
      <c r="C18" s="295" t="s">
        <v>361</v>
      </c>
      <c r="D18" s="240" t="s">
        <v>10</v>
      </c>
      <c r="E18" s="240" t="s">
        <v>10</v>
      </c>
      <c r="F18" s="240" t="s">
        <v>10</v>
      </c>
      <c r="G18" s="240" t="s">
        <v>10</v>
      </c>
      <c r="H18" s="240" t="s">
        <v>10</v>
      </c>
      <c r="I18" s="240" t="s">
        <v>10</v>
      </c>
      <c r="J18" s="240" t="s">
        <v>10</v>
      </c>
      <c r="K18" s="240" t="s">
        <v>325</v>
      </c>
      <c r="L18" s="240" t="s">
        <v>180</v>
      </c>
    </row>
    <row r="19" spans="1:12" ht="79.5" customHeight="1" thickBot="1">
      <c r="A19" s="530">
        <v>7</v>
      </c>
      <c r="B19" s="530" t="s">
        <v>181</v>
      </c>
      <c r="C19" s="295">
        <v>2017</v>
      </c>
      <c r="D19" s="240" t="s">
        <v>10</v>
      </c>
      <c r="E19" s="240" t="s">
        <v>10</v>
      </c>
      <c r="F19" s="240" t="s">
        <v>10</v>
      </c>
      <c r="G19" s="240" t="s">
        <v>10</v>
      </c>
      <c r="H19" s="240" t="s">
        <v>10</v>
      </c>
      <c r="I19" s="240" t="s">
        <v>10</v>
      </c>
      <c r="J19" s="240" t="s">
        <v>10</v>
      </c>
      <c r="K19" s="530" t="s">
        <v>326</v>
      </c>
      <c r="L19" s="539" t="s">
        <v>178</v>
      </c>
    </row>
    <row r="20" spans="1:12" ht="79.5" customHeight="1" thickBot="1">
      <c r="A20" s="531"/>
      <c r="B20" s="531"/>
      <c r="C20" s="295">
        <v>2018</v>
      </c>
      <c r="D20" s="295" t="s">
        <v>10</v>
      </c>
      <c r="E20" s="295" t="s">
        <v>10</v>
      </c>
      <c r="F20" s="295" t="s">
        <v>10</v>
      </c>
      <c r="G20" s="295" t="s">
        <v>10</v>
      </c>
      <c r="H20" s="295" t="s">
        <v>10</v>
      </c>
      <c r="I20" s="295" t="s">
        <v>10</v>
      </c>
      <c r="J20" s="295"/>
      <c r="K20" s="531"/>
      <c r="L20" s="540"/>
    </row>
    <row r="21" spans="1:12" ht="79.5" customHeight="1" thickBot="1">
      <c r="A21" s="531"/>
      <c r="B21" s="531"/>
      <c r="C21" s="295">
        <v>2019</v>
      </c>
      <c r="D21" s="295" t="s">
        <v>10</v>
      </c>
      <c r="E21" s="295" t="s">
        <v>10</v>
      </c>
      <c r="F21" s="295" t="s">
        <v>10</v>
      </c>
      <c r="G21" s="295" t="s">
        <v>10</v>
      </c>
      <c r="H21" s="295" t="s">
        <v>10</v>
      </c>
      <c r="I21" s="295" t="s">
        <v>10</v>
      </c>
      <c r="J21" s="295"/>
      <c r="K21" s="532"/>
      <c r="L21" s="540"/>
    </row>
    <row r="22" spans="1:12" ht="79.5" customHeight="1" thickBot="1">
      <c r="A22" s="531"/>
      <c r="B22" s="531"/>
      <c r="C22" s="295">
        <v>2020</v>
      </c>
      <c r="D22" s="97">
        <v>5</v>
      </c>
      <c r="E22" s="295"/>
      <c r="F22" s="295"/>
      <c r="G22" s="295"/>
      <c r="H22" s="295"/>
      <c r="I22" s="97">
        <v>5</v>
      </c>
      <c r="J22" s="295"/>
      <c r="K22" s="292" t="s">
        <v>362</v>
      </c>
      <c r="L22" s="540"/>
    </row>
    <row r="23" spans="1:12" ht="79.5" customHeight="1" thickBot="1">
      <c r="A23" s="531"/>
      <c r="B23" s="531"/>
      <c r="C23" s="295">
        <v>2021</v>
      </c>
      <c r="D23" s="295" t="s">
        <v>10</v>
      </c>
      <c r="E23" s="295" t="s">
        <v>10</v>
      </c>
      <c r="F23" s="295" t="s">
        <v>10</v>
      </c>
      <c r="G23" s="295" t="s">
        <v>10</v>
      </c>
      <c r="H23" s="295" t="s">
        <v>10</v>
      </c>
      <c r="I23" s="295" t="s">
        <v>10</v>
      </c>
      <c r="J23" s="339" t="s">
        <v>10</v>
      </c>
      <c r="K23" s="565" t="s">
        <v>326</v>
      </c>
      <c r="L23" s="540"/>
    </row>
    <row r="24" spans="1:12" ht="79.5" customHeight="1" thickBot="1">
      <c r="A24" s="532"/>
      <c r="B24" s="532"/>
      <c r="C24" s="295">
        <v>2022</v>
      </c>
      <c r="D24" s="295" t="s">
        <v>10</v>
      </c>
      <c r="E24" s="295" t="s">
        <v>10</v>
      </c>
      <c r="F24" s="295" t="s">
        <v>10</v>
      </c>
      <c r="G24" s="295" t="s">
        <v>10</v>
      </c>
      <c r="H24" s="295" t="s">
        <v>10</v>
      </c>
      <c r="I24" s="295" t="s">
        <v>10</v>
      </c>
      <c r="J24" s="339" t="s">
        <v>10</v>
      </c>
      <c r="K24" s="565"/>
      <c r="L24" s="541"/>
    </row>
    <row r="25" spans="1:12" ht="57" customHeight="1" thickBot="1">
      <c r="A25" s="563">
        <v>8</v>
      </c>
      <c r="B25" s="240" t="s">
        <v>182</v>
      </c>
      <c r="C25" s="563" t="s">
        <v>361</v>
      </c>
      <c r="D25" s="240" t="s">
        <v>10</v>
      </c>
      <c r="E25" s="240" t="s">
        <v>10</v>
      </c>
      <c r="F25" s="240" t="s">
        <v>10</v>
      </c>
      <c r="G25" s="240" t="s">
        <v>10</v>
      </c>
      <c r="H25" s="240" t="s">
        <v>10</v>
      </c>
      <c r="I25" s="240" t="s">
        <v>10</v>
      </c>
      <c r="J25" s="339" t="s">
        <v>10</v>
      </c>
      <c r="K25" s="565" t="s">
        <v>185</v>
      </c>
      <c r="L25" s="564" t="s">
        <v>183</v>
      </c>
    </row>
    <row r="26" spans="1:12" ht="34.5" customHeight="1" thickBot="1">
      <c r="A26" s="563"/>
      <c r="B26" s="95" t="s">
        <v>184</v>
      </c>
      <c r="C26" s="563"/>
      <c r="D26" s="240" t="s">
        <v>10</v>
      </c>
      <c r="E26" s="240" t="s">
        <v>10</v>
      </c>
      <c r="F26" s="240" t="s">
        <v>10</v>
      </c>
      <c r="G26" s="240" t="s">
        <v>10</v>
      </c>
      <c r="H26" s="240" t="s">
        <v>10</v>
      </c>
      <c r="I26" s="240" t="s">
        <v>10</v>
      </c>
      <c r="J26" s="339" t="s">
        <v>10</v>
      </c>
      <c r="K26" s="565"/>
      <c r="L26" s="564"/>
    </row>
    <row r="27" spans="1:12" ht="63" customHeight="1" thickBot="1">
      <c r="A27" s="563"/>
      <c r="B27" s="95" t="s">
        <v>186</v>
      </c>
      <c r="C27" s="563"/>
      <c r="D27" s="240" t="s">
        <v>10</v>
      </c>
      <c r="E27" s="240" t="s">
        <v>10</v>
      </c>
      <c r="F27" s="240" t="s">
        <v>10</v>
      </c>
      <c r="G27" s="240" t="s">
        <v>10</v>
      </c>
      <c r="H27" s="240" t="s">
        <v>10</v>
      </c>
      <c r="I27" s="240" t="s">
        <v>10</v>
      </c>
      <c r="J27" s="240" t="s">
        <v>10</v>
      </c>
      <c r="K27" s="293" t="s">
        <v>187</v>
      </c>
      <c r="L27" s="563"/>
    </row>
    <row r="28" spans="1:12" ht="56.85" customHeight="1" thickBot="1">
      <c r="A28" s="563"/>
      <c r="B28" s="95" t="s">
        <v>188</v>
      </c>
      <c r="C28" s="563"/>
      <c r="D28" s="240" t="s">
        <v>189</v>
      </c>
      <c r="E28" s="240" t="s">
        <v>189</v>
      </c>
      <c r="F28" s="240" t="s">
        <v>10</v>
      </c>
      <c r="G28" s="240" t="s">
        <v>10</v>
      </c>
      <c r="H28" s="240" t="s">
        <v>189</v>
      </c>
      <c r="I28" s="240" t="s">
        <v>189</v>
      </c>
      <c r="J28" s="240" t="s">
        <v>10</v>
      </c>
      <c r="K28" s="240" t="s">
        <v>187</v>
      </c>
      <c r="L28" s="563"/>
    </row>
    <row r="29" spans="1:12" ht="81.95" customHeight="1" thickBot="1">
      <c r="A29" s="240">
        <v>9</v>
      </c>
      <c r="B29" s="240" t="s">
        <v>190</v>
      </c>
      <c r="C29" s="295" t="s">
        <v>361</v>
      </c>
      <c r="D29" s="240" t="s">
        <v>10</v>
      </c>
      <c r="E29" s="240" t="s">
        <v>10</v>
      </c>
      <c r="F29" s="240" t="s">
        <v>10</v>
      </c>
      <c r="G29" s="240" t="s">
        <v>10</v>
      </c>
      <c r="H29" s="240" t="s">
        <v>10</v>
      </c>
      <c r="I29" s="240" t="s">
        <v>10</v>
      </c>
      <c r="J29" s="240" t="s">
        <v>10</v>
      </c>
      <c r="K29" s="240" t="s">
        <v>191</v>
      </c>
      <c r="L29" s="240" t="s">
        <v>192</v>
      </c>
    </row>
    <row r="30" spans="1:12" ht="85.7" customHeight="1" thickBot="1">
      <c r="A30" s="240">
        <v>10</v>
      </c>
      <c r="B30" s="240" t="s">
        <v>193</v>
      </c>
      <c r="C30" s="295" t="s">
        <v>361</v>
      </c>
      <c r="D30" s="240" t="s">
        <v>10</v>
      </c>
      <c r="E30" s="240" t="s">
        <v>10</v>
      </c>
      <c r="F30" s="240" t="s">
        <v>10</v>
      </c>
      <c r="G30" s="240" t="s">
        <v>10</v>
      </c>
      <c r="H30" s="240" t="s">
        <v>10</v>
      </c>
      <c r="I30" s="240" t="s">
        <v>10</v>
      </c>
      <c r="J30" s="240" t="s">
        <v>10</v>
      </c>
      <c r="K30" s="240" t="s">
        <v>327</v>
      </c>
      <c r="L30" s="240" t="s">
        <v>194</v>
      </c>
    </row>
    <row r="31" spans="1:12" ht="41.25" customHeight="1" thickBot="1">
      <c r="A31" s="240">
        <v>11</v>
      </c>
      <c r="B31" s="240" t="s">
        <v>195</v>
      </c>
      <c r="C31" s="295" t="s">
        <v>361</v>
      </c>
      <c r="D31" s="240" t="s">
        <v>196</v>
      </c>
      <c r="E31" s="240" t="s">
        <v>196</v>
      </c>
      <c r="F31" s="240" t="s">
        <v>196</v>
      </c>
      <c r="G31" s="240" t="s">
        <v>196</v>
      </c>
      <c r="H31" s="240" t="s">
        <v>196</v>
      </c>
      <c r="I31" s="240" t="s">
        <v>196</v>
      </c>
      <c r="J31" s="240" t="s">
        <v>10</v>
      </c>
      <c r="K31" s="240" t="s">
        <v>197</v>
      </c>
      <c r="L31" s="563" t="s">
        <v>198</v>
      </c>
    </row>
    <row r="32" spans="1:12" ht="56.25" customHeight="1" thickBot="1">
      <c r="A32" s="240">
        <v>12</v>
      </c>
      <c r="B32" s="240" t="s">
        <v>199</v>
      </c>
      <c r="C32" s="295" t="s">
        <v>361</v>
      </c>
      <c r="D32" s="240" t="s">
        <v>189</v>
      </c>
      <c r="E32" s="240" t="s">
        <v>189</v>
      </c>
      <c r="F32" s="240" t="s">
        <v>189</v>
      </c>
      <c r="G32" s="240" t="s">
        <v>189</v>
      </c>
      <c r="H32" s="240" t="s">
        <v>189</v>
      </c>
      <c r="I32" s="240" t="s">
        <v>189</v>
      </c>
      <c r="J32" s="240" t="s">
        <v>10</v>
      </c>
      <c r="K32" s="240" t="s">
        <v>197</v>
      </c>
      <c r="L32" s="563"/>
    </row>
    <row r="33" spans="1:12" ht="38.25" customHeight="1" thickBot="1">
      <c r="A33" s="240">
        <v>13</v>
      </c>
      <c r="B33" s="240" t="s">
        <v>200</v>
      </c>
      <c r="C33" s="295" t="s">
        <v>361</v>
      </c>
      <c r="D33" s="240" t="s">
        <v>196</v>
      </c>
      <c r="E33" s="240" t="s">
        <v>196</v>
      </c>
      <c r="F33" s="240" t="s">
        <v>196</v>
      </c>
      <c r="G33" s="240" t="s">
        <v>196</v>
      </c>
      <c r="H33" s="240" t="s">
        <v>196</v>
      </c>
      <c r="I33" s="240" t="s">
        <v>196</v>
      </c>
      <c r="J33" s="240" t="s">
        <v>10</v>
      </c>
      <c r="K33" s="240" t="s">
        <v>197</v>
      </c>
      <c r="L33" s="563"/>
    </row>
    <row r="34" spans="1:12" ht="53.25" customHeight="1" thickBot="1">
      <c r="A34" s="240">
        <v>14</v>
      </c>
      <c r="B34" s="240" t="s">
        <v>201</v>
      </c>
      <c r="C34" s="295" t="s">
        <v>361</v>
      </c>
      <c r="D34" s="240" t="s">
        <v>196</v>
      </c>
      <c r="E34" s="240" t="s">
        <v>196</v>
      </c>
      <c r="F34" s="240" t="s">
        <v>196</v>
      </c>
      <c r="G34" s="240" t="s">
        <v>196</v>
      </c>
      <c r="H34" s="240" t="s">
        <v>196</v>
      </c>
      <c r="I34" s="240" t="s">
        <v>196</v>
      </c>
      <c r="J34" s="240" t="s">
        <v>10</v>
      </c>
      <c r="K34" s="240" t="s">
        <v>197</v>
      </c>
      <c r="L34" s="563"/>
    </row>
    <row r="35" spans="1:12" ht="53.65" customHeight="1" thickBot="1">
      <c r="A35" s="563">
        <v>15</v>
      </c>
      <c r="B35" s="240" t="s">
        <v>328</v>
      </c>
      <c r="C35" s="563" t="s">
        <v>361</v>
      </c>
      <c r="D35" s="240" t="s">
        <v>10</v>
      </c>
      <c r="E35" s="240" t="s">
        <v>10</v>
      </c>
      <c r="F35" s="240" t="s">
        <v>10</v>
      </c>
      <c r="G35" s="240" t="s">
        <v>10</v>
      </c>
      <c r="H35" s="240" t="s">
        <v>10</v>
      </c>
      <c r="I35" s="240" t="s">
        <v>10</v>
      </c>
      <c r="J35" s="240" t="s">
        <v>10</v>
      </c>
      <c r="K35" s="240" t="s">
        <v>202</v>
      </c>
      <c r="L35" s="563"/>
    </row>
    <row r="36" spans="1:12" ht="49.7" customHeight="1" thickBot="1">
      <c r="A36" s="563"/>
      <c r="B36" s="95" t="s">
        <v>203</v>
      </c>
      <c r="C36" s="563"/>
      <c r="D36" s="240" t="s">
        <v>10</v>
      </c>
      <c r="E36" s="240" t="s">
        <v>10</v>
      </c>
      <c r="F36" s="240" t="s">
        <v>10</v>
      </c>
      <c r="G36" s="240" t="s">
        <v>10</v>
      </c>
      <c r="H36" s="240" t="s">
        <v>10</v>
      </c>
      <c r="I36" s="240" t="s">
        <v>10</v>
      </c>
      <c r="J36" s="240" t="s">
        <v>10</v>
      </c>
      <c r="K36" s="240" t="s">
        <v>202</v>
      </c>
      <c r="L36" s="563"/>
    </row>
    <row r="37" spans="1:12" ht="46.5" customHeight="1" thickBot="1">
      <c r="A37" s="563"/>
      <c r="B37" s="95" t="s">
        <v>204</v>
      </c>
      <c r="C37" s="563"/>
      <c r="D37" s="240" t="s">
        <v>10</v>
      </c>
      <c r="E37" s="240" t="s">
        <v>10</v>
      </c>
      <c r="F37" s="240" t="s">
        <v>10</v>
      </c>
      <c r="G37" s="240" t="s">
        <v>10</v>
      </c>
      <c r="H37" s="240" t="s">
        <v>10</v>
      </c>
      <c r="I37" s="240" t="s">
        <v>10</v>
      </c>
      <c r="J37" s="240" t="s">
        <v>10</v>
      </c>
      <c r="K37" s="240" t="s">
        <v>202</v>
      </c>
      <c r="L37" s="563"/>
    </row>
    <row r="38" spans="1:12" ht="80.849999999999994" customHeight="1" thickBot="1">
      <c r="A38" s="240">
        <v>16</v>
      </c>
      <c r="B38" s="240" t="s">
        <v>205</v>
      </c>
      <c r="C38" s="295" t="s">
        <v>361</v>
      </c>
      <c r="D38" s="240" t="s">
        <v>10</v>
      </c>
      <c r="E38" s="240" t="s">
        <v>10</v>
      </c>
      <c r="F38" s="240" t="s">
        <v>10</v>
      </c>
      <c r="G38" s="240" t="s">
        <v>10</v>
      </c>
      <c r="H38" s="240" t="s">
        <v>10</v>
      </c>
      <c r="I38" s="240" t="s">
        <v>10</v>
      </c>
      <c r="J38" s="240"/>
      <c r="K38" s="96" t="s">
        <v>206</v>
      </c>
      <c r="L38" s="240" t="s">
        <v>207</v>
      </c>
    </row>
    <row r="39" spans="1:12" ht="96.95" customHeight="1" thickBot="1">
      <c r="A39" s="240">
        <v>17</v>
      </c>
      <c r="B39" s="240" t="s">
        <v>329</v>
      </c>
      <c r="C39" s="295" t="s">
        <v>361</v>
      </c>
      <c r="D39" s="240" t="s">
        <v>10</v>
      </c>
      <c r="E39" s="240" t="s">
        <v>10</v>
      </c>
      <c r="F39" s="240" t="s">
        <v>10</v>
      </c>
      <c r="G39" s="240" t="s">
        <v>10</v>
      </c>
      <c r="H39" s="240" t="s">
        <v>10</v>
      </c>
      <c r="I39" s="240" t="s">
        <v>10</v>
      </c>
      <c r="J39" s="240" t="s">
        <v>10</v>
      </c>
      <c r="K39" s="96" t="s">
        <v>208</v>
      </c>
      <c r="L39" s="240" t="s">
        <v>209</v>
      </c>
    </row>
    <row r="40" spans="1:12" ht="102.75" customHeight="1" thickBot="1">
      <c r="A40" s="240">
        <v>18</v>
      </c>
      <c r="B40" s="240" t="s">
        <v>210</v>
      </c>
      <c r="C40" s="295" t="s">
        <v>361</v>
      </c>
      <c r="D40" s="240" t="s">
        <v>10</v>
      </c>
      <c r="E40" s="240" t="s">
        <v>10</v>
      </c>
      <c r="F40" s="240" t="s">
        <v>10</v>
      </c>
      <c r="G40" s="240" t="s">
        <v>10</v>
      </c>
      <c r="H40" s="240" t="s">
        <v>10</v>
      </c>
      <c r="I40" s="240" t="s">
        <v>10</v>
      </c>
      <c r="J40" s="240" t="s">
        <v>10</v>
      </c>
      <c r="K40" s="240" t="s">
        <v>330</v>
      </c>
      <c r="L40" s="240" t="s">
        <v>211</v>
      </c>
    </row>
    <row r="41" spans="1:12" ht="68.45" customHeight="1" thickBot="1">
      <c r="A41" s="240">
        <v>19</v>
      </c>
      <c r="B41" s="240" t="s">
        <v>212</v>
      </c>
      <c r="C41" s="295" t="s">
        <v>361</v>
      </c>
      <c r="D41" s="240" t="s">
        <v>10</v>
      </c>
      <c r="E41" s="240" t="s">
        <v>10</v>
      </c>
      <c r="F41" s="240" t="s">
        <v>10</v>
      </c>
      <c r="G41" s="240" t="s">
        <v>10</v>
      </c>
      <c r="H41" s="240" t="s">
        <v>10</v>
      </c>
      <c r="I41" s="240" t="s">
        <v>10</v>
      </c>
      <c r="J41" s="240" t="s">
        <v>10</v>
      </c>
      <c r="K41" s="240" t="s">
        <v>213</v>
      </c>
      <c r="L41" s="240" t="s">
        <v>214</v>
      </c>
    </row>
    <row r="42" spans="1:12" ht="25.7" customHeight="1" thickBot="1">
      <c r="A42" s="530">
        <v>20</v>
      </c>
      <c r="B42" s="530" t="s">
        <v>215</v>
      </c>
      <c r="C42" s="240">
        <v>2017</v>
      </c>
      <c r="D42" s="97">
        <f>I42</f>
        <v>5</v>
      </c>
      <c r="E42" s="97" t="s">
        <v>10</v>
      </c>
      <c r="F42" s="97" t="s">
        <v>10</v>
      </c>
      <c r="G42" s="97" t="s">
        <v>10</v>
      </c>
      <c r="H42" s="97" t="s">
        <v>10</v>
      </c>
      <c r="I42" s="97">
        <v>5</v>
      </c>
      <c r="J42" s="240" t="s">
        <v>10</v>
      </c>
      <c r="K42" s="530" t="s">
        <v>216</v>
      </c>
      <c r="L42" s="530" t="s">
        <v>217</v>
      </c>
    </row>
    <row r="43" spans="1:12" ht="28.5" customHeight="1" thickBot="1">
      <c r="A43" s="531"/>
      <c r="B43" s="531"/>
      <c r="C43" s="240">
        <v>2018</v>
      </c>
      <c r="D43" s="97">
        <f>I43</f>
        <v>5</v>
      </c>
      <c r="E43" s="97" t="s">
        <v>10</v>
      </c>
      <c r="F43" s="97" t="s">
        <v>10</v>
      </c>
      <c r="G43" s="97" t="s">
        <v>10</v>
      </c>
      <c r="H43" s="97" t="s">
        <v>10</v>
      </c>
      <c r="I43" s="97">
        <v>5</v>
      </c>
      <c r="J43" s="240" t="s">
        <v>10</v>
      </c>
      <c r="K43" s="531"/>
      <c r="L43" s="531"/>
    </row>
    <row r="44" spans="1:12" ht="24.95" customHeight="1" thickBot="1">
      <c r="A44" s="531"/>
      <c r="B44" s="531"/>
      <c r="C44" s="240">
        <v>2019</v>
      </c>
      <c r="D44" s="97">
        <v>3</v>
      </c>
      <c r="E44" s="97" t="s">
        <v>10</v>
      </c>
      <c r="F44" s="97" t="s">
        <v>10</v>
      </c>
      <c r="G44" s="97" t="s">
        <v>10</v>
      </c>
      <c r="H44" s="97" t="s">
        <v>10</v>
      </c>
      <c r="I44" s="97">
        <v>3</v>
      </c>
      <c r="J44" s="240" t="s">
        <v>10</v>
      </c>
      <c r="K44" s="531"/>
      <c r="L44" s="531"/>
    </row>
    <row r="45" spans="1:12" ht="24.95" customHeight="1" thickBot="1">
      <c r="A45" s="531"/>
      <c r="B45" s="531"/>
      <c r="C45" s="240">
        <v>2020</v>
      </c>
      <c r="D45" s="97">
        <v>3</v>
      </c>
      <c r="E45" s="97"/>
      <c r="F45" s="97"/>
      <c r="G45" s="97"/>
      <c r="H45" s="97"/>
      <c r="I45" s="97">
        <v>3</v>
      </c>
      <c r="J45" s="240"/>
      <c r="K45" s="531"/>
      <c r="L45" s="531"/>
    </row>
    <row r="46" spans="1:12" ht="24.95" customHeight="1" thickBot="1">
      <c r="A46" s="531"/>
      <c r="B46" s="531"/>
      <c r="C46" s="240">
        <v>2021</v>
      </c>
      <c r="D46" s="97">
        <v>3</v>
      </c>
      <c r="E46" s="97" t="s">
        <v>10</v>
      </c>
      <c r="F46" s="97" t="s">
        <v>10</v>
      </c>
      <c r="G46" s="97" t="s">
        <v>10</v>
      </c>
      <c r="H46" s="97" t="s">
        <v>10</v>
      </c>
      <c r="I46" s="97">
        <v>3</v>
      </c>
      <c r="J46" s="240" t="s">
        <v>10</v>
      </c>
      <c r="K46" s="531"/>
      <c r="L46" s="531"/>
    </row>
    <row r="47" spans="1:12" ht="24.95" customHeight="1" thickBot="1">
      <c r="A47" s="532"/>
      <c r="B47" s="532"/>
      <c r="C47" s="295">
        <v>2022</v>
      </c>
      <c r="D47" s="97">
        <v>3</v>
      </c>
      <c r="E47" s="97" t="s">
        <v>10</v>
      </c>
      <c r="F47" s="97" t="s">
        <v>10</v>
      </c>
      <c r="G47" s="97" t="s">
        <v>10</v>
      </c>
      <c r="H47" s="97" t="s">
        <v>10</v>
      </c>
      <c r="I47" s="97">
        <v>3</v>
      </c>
      <c r="J47" s="295" t="s">
        <v>10</v>
      </c>
      <c r="K47" s="532"/>
      <c r="L47" s="532"/>
    </row>
    <row r="48" spans="1:12" ht="90" customHeight="1" thickBot="1">
      <c r="A48" s="240">
        <v>21</v>
      </c>
      <c r="B48" s="240" t="s">
        <v>218</v>
      </c>
      <c r="C48" s="295" t="s">
        <v>361</v>
      </c>
      <c r="D48" s="240" t="s">
        <v>10</v>
      </c>
      <c r="E48" s="240" t="s">
        <v>10</v>
      </c>
      <c r="F48" s="240" t="s">
        <v>10</v>
      </c>
      <c r="G48" s="240" t="s">
        <v>10</v>
      </c>
      <c r="H48" s="240" t="s">
        <v>10</v>
      </c>
      <c r="I48" s="240" t="s">
        <v>10</v>
      </c>
      <c r="J48" s="240" t="s">
        <v>10</v>
      </c>
      <c r="K48" s="240" t="s">
        <v>219</v>
      </c>
      <c r="L48" s="98" t="s">
        <v>220</v>
      </c>
    </row>
    <row r="49" spans="1:12" ht="56.85" customHeight="1" thickBot="1">
      <c r="A49" s="240">
        <v>22</v>
      </c>
      <c r="B49" s="240" t="s">
        <v>221</v>
      </c>
      <c r="C49" s="295" t="s">
        <v>361</v>
      </c>
      <c r="D49" s="240" t="s">
        <v>10</v>
      </c>
      <c r="E49" s="240" t="s">
        <v>10</v>
      </c>
      <c r="F49" s="240" t="s">
        <v>10</v>
      </c>
      <c r="G49" s="240" t="s">
        <v>10</v>
      </c>
      <c r="H49" s="240" t="s">
        <v>10</v>
      </c>
      <c r="I49" s="240" t="s">
        <v>10</v>
      </c>
      <c r="J49" s="240" t="s">
        <v>10</v>
      </c>
      <c r="K49" s="240" t="s">
        <v>222</v>
      </c>
      <c r="L49" s="240" t="s">
        <v>223</v>
      </c>
    </row>
    <row r="50" spans="1:12" ht="46.15" customHeight="1" thickBot="1">
      <c r="A50" s="239">
        <v>23</v>
      </c>
      <c r="B50" s="239" t="s">
        <v>224</v>
      </c>
      <c r="C50" s="292" t="s">
        <v>361</v>
      </c>
      <c r="D50" s="239" t="s">
        <v>225</v>
      </c>
      <c r="E50" s="239" t="s">
        <v>225</v>
      </c>
      <c r="F50" s="239" t="s">
        <v>225</v>
      </c>
      <c r="G50" s="239" t="s">
        <v>225</v>
      </c>
      <c r="H50" s="239" t="s">
        <v>225</v>
      </c>
      <c r="I50" s="239" t="s">
        <v>225</v>
      </c>
      <c r="J50" s="239" t="s">
        <v>225</v>
      </c>
      <c r="K50" s="239" t="s">
        <v>226</v>
      </c>
      <c r="L50" s="239" t="s">
        <v>227</v>
      </c>
    </row>
    <row r="51" spans="1:12" ht="46.15" customHeight="1" thickBot="1">
      <c r="A51" s="530">
        <v>24</v>
      </c>
      <c r="B51" s="573" t="s">
        <v>251</v>
      </c>
      <c r="C51" s="530">
        <v>2018</v>
      </c>
      <c r="D51" s="153">
        <f>D52+D53+D54+D55+D56+D57</f>
        <v>1676.431</v>
      </c>
      <c r="E51" s="123">
        <f>E52+E53+E54+E55+E56+E57</f>
        <v>0</v>
      </c>
      <c r="F51" s="123"/>
      <c r="G51" s="123"/>
      <c r="H51" s="123">
        <f>H52+H53+H54+H55+H56+H57</f>
        <v>0</v>
      </c>
      <c r="I51" s="123">
        <f>I52+I53+I54+I55+I56+I57</f>
        <v>1676.431</v>
      </c>
      <c r="J51" s="123">
        <f>J52+J53+J54+J55+J56+J57</f>
        <v>0</v>
      </c>
      <c r="K51" s="122" t="s">
        <v>285</v>
      </c>
      <c r="L51" s="530" t="s">
        <v>272</v>
      </c>
    </row>
    <row r="52" spans="1:12" ht="46.15" customHeight="1" thickBot="1">
      <c r="A52" s="531"/>
      <c r="B52" s="574"/>
      <c r="C52" s="531"/>
      <c r="D52" s="152">
        <v>214.643</v>
      </c>
      <c r="E52" s="240">
        <v>0</v>
      </c>
      <c r="F52" s="240"/>
      <c r="G52" s="240"/>
      <c r="H52" s="240">
        <v>0</v>
      </c>
      <c r="I52" s="119">
        <v>214.643</v>
      </c>
      <c r="J52" s="240">
        <v>0</v>
      </c>
      <c r="K52" s="103" t="s">
        <v>245</v>
      </c>
      <c r="L52" s="531"/>
    </row>
    <row r="53" spans="1:12" ht="46.15" customHeight="1" thickBot="1">
      <c r="A53" s="531"/>
      <c r="B53" s="574"/>
      <c r="C53" s="531"/>
      <c r="D53" s="106">
        <v>246</v>
      </c>
      <c r="E53" s="240">
        <v>0</v>
      </c>
      <c r="F53" s="240"/>
      <c r="G53" s="240"/>
      <c r="H53" s="240">
        <v>0</v>
      </c>
      <c r="I53" s="119">
        <v>246</v>
      </c>
      <c r="J53" s="240">
        <v>0</v>
      </c>
      <c r="K53" s="103" t="s">
        <v>246</v>
      </c>
      <c r="L53" s="531"/>
    </row>
    <row r="54" spans="1:12" ht="46.15" customHeight="1" thickBot="1">
      <c r="A54" s="531"/>
      <c r="B54" s="574"/>
      <c r="C54" s="531"/>
      <c r="D54" s="106">
        <v>129.92500000000001</v>
      </c>
      <c r="E54" s="240">
        <v>0</v>
      </c>
      <c r="F54" s="240"/>
      <c r="G54" s="240"/>
      <c r="H54" s="240">
        <v>0</v>
      </c>
      <c r="I54" s="119">
        <v>129.92500000000001</v>
      </c>
      <c r="J54" s="240">
        <v>0</v>
      </c>
      <c r="K54" s="103" t="s">
        <v>247</v>
      </c>
      <c r="L54" s="531"/>
    </row>
    <row r="55" spans="1:12" ht="46.15" customHeight="1" thickBot="1">
      <c r="A55" s="531"/>
      <c r="B55" s="574"/>
      <c r="C55" s="531"/>
      <c r="D55" s="106">
        <v>91.626000000000005</v>
      </c>
      <c r="E55" s="240">
        <v>0</v>
      </c>
      <c r="F55" s="240"/>
      <c r="G55" s="240"/>
      <c r="H55" s="240">
        <v>0</v>
      </c>
      <c r="I55" s="119">
        <v>91.626000000000005</v>
      </c>
      <c r="J55" s="240">
        <v>0</v>
      </c>
      <c r="K55" s="103" t="s">
        <v>248</v>
      </c>
      <c r="L55" s="531"/>
    </row>
    <row r="56" spans="1:12" ht="46.15" customHeight="1" thickBot="1">
      <c r="A56" s="531"/>
      <c r="B56" s="574"/>
      <c r="C56" s="531"/>
      <c r="D56" s="106">
        <v>949.97</v>
      </c>
      <c r="E56" s="240">
        <v>0</v>
      </c>
      <c r="F56" s="240"/>
      <c r="G56" s="240"/>
      <c r="H56" s="240">
        <v>0</v>
      </c>
      <c r="I56" s="119">
        <v>949.97</v>
      </c>
      <c r="J56" s="240">
        <v>0</v>
      </c>
      <c r="K56" s="103" t="s">
        <v>249</v>
      </c>
      <c r="L56" s="531"/>
    </row>
    <row r="57" spans="1:12" ht="46.15" customHeight="1" thickBot="1">
      <c r="A57" s="531"/>
      <c r="B57" s="574"/>
      <c r="C57" s="531"/>
      <c r="D57" s="106">
        <v>44.267000000000003</v>
      </c>
      <c r="E57" s="240">
        <v>0</v>
      </c>
      <c r="F57" s="240"/>
      <c r="G57" s="240"/>
      <c r="H57" s="240">
        <v>0</v>
      </c>
      <c r="I57" s="119">
        <v>44.267000000000003</v>
      </c>
      <c r="J57" s="240">
        <v>0</v>
      </c>
      <c r="K57" s="103" t="s">
        <v>250</v>
      </c>
      <c r="L57" s="531"/>
    </row>
    <row r="58" spans="1:12" ht="46.15" customHeight="1" thickBot="1">
      <c r="A58" s="531"/>
      <c r="B58" s="574"/>
      <c r="C58" s="531"/>
      <c r="D58" s="118">
        <f>D59+D60+D61+D62+D63+D64+D65</f>
        <v>5381.3447800000013</v>
      </c>
      <c r="E58" s="118">
        <f>E59+E60+E61+E62+E63+E64+E65</f>
        <v>0</v>
      </c>
      <c r="F58" s="118"/>
      <c r="G58" s="118"/>
      <c r="H58" s="118">
        <f>H59+H60+H61+H62+H63+H64+H65</f>
        <v>0</v>
      </c>
      <c r="I58" s="118">
        <f>I59+I60+I61+I62+I63+I64+I65</f>
        <v>5381.3447800000013</v>
      </c>
      <c r="J58" s="118">
        <f>J59+J60+J61+J62+J63+J64+J65</f>
        <v>0</v>
      </c>
      <c r="K58" s="122" t="s">
        <v>284</v>
      </c>
      <c r="L58" s="531"/>
    </row>
    <row r="59" spans="1:12" ht="46.15" customHeight="1" thickBot="1">
      <c r="A59" s="531"/>
      <c r="B59" s="574"/>
      <c r="C59" s="531"/>
      <c r="D59" s="118">
        <f>I59</f>
        <v>774.57900000000006</v>
      </c>
      <c r="E59" s="109">
        <f>E226+E237+E248+E259+E271+E287</f>
        <v>0</v>
      </c>
      <c r="F59" s="109"/>
      <c r="G59" s="109"/>
      <c r="H59" s="109">
        <f>H226+H237+H248+H259+H271+H287</f>
        <v>0</v>
      </c>
      <c r="I59" s="118">
        <f>I110+I124+I136+I148+I162+I180</f>
        <v>774.57900000000006</v>
      </c>
      <c r="J59" s="109">
        <f>J226+J237+J248+J259+J271+J287</f>
        <v>0</v>
      </c>
      <c r="K59" s="103" t="s">
        <v>280</v>
      </c>
      <c r="L59" s="531"/>
    </row>
    <row r="60" spans="1:12" ht="46.15" customHeight="1" thickBot="1">
      <c r="A60" s="531"/>
      <c r="B60" s="574"/>
      <c r="C60" s="531"/>
      <c r="D60" s="118">
        <f>I60</f>
        <v>1854.38402</v>
      </c>
      <c r="E60" s="109">
        <f>E227+E238+E249+E260+E272</f>
        <v>0</v>
      </c>
      <c r="F60" s="109"/>
      <c r="G60" s="109"/>
      <c r="H60" s="109">
        <f>H227+H238+H249+H260+H272</f>
        <v>0</v>
      </c>
      <c r="I60" s="118">
        <v>1854.38402</v>
      </c>
      <c r="J60" s="109">
        <f>J227+J238+J249+J260+J272</f>
        <v>0</v>
      </c>
      <c r="K60" s="103" t="s">
        <v>279</v>
      </c>
      <c r="L60" s="531"/>
    </row>
    <row r="61" spans="1:12" ht="46.15" customHeight="1" thickBot="1">
      <c r="A61" s="531"/>
      <c r="B61" s="574"/>
      <c r="C61" s="531"/>
      <c r="D61" s="118">
        <f t="shared" ref="D61:D65" si="0">I61</f>
        <v>485.93573000000004</v>
      </c>
      <c r="E61" s="109">
        <f>E228+E239+E250+E261+E273</f>
        <v>0</v>
      </c>
      <c r="F61" s="109"/>
      <c r="G61" s="109"/>
      <c r="H61" s="109">
        <f>H228+H239+H250+H261+H273</f>
        <v>0</v>
      </c>
      <c r="I61" s="118">
        <f>I112+I126+I138+I150+I164</f>
        <v>485.93573000000004</v>
      </c>
      <c r="J61" s="109">
        <f>J228+J239+J250+J261+J273</f>
        <v>0</v>
      </c>
      <c r="K61" s="103" t="s">
        <v>278</v>
      </c>
      <c r="L61" s="531"/>
    </row>
    <row r="62" spans="1:12" ht="46.15" customHeight="1" thickBot="1">
      <c r="A62" s="531"/>
      <c r="B62" s="574"/>
      <c r="C62" s="531"/>
      <c r="D62" s="118">
        <f t="shared" si="0"/>
        <v>704.11299999999994</v>
      </c>
      <c r="E62" s="107">
        <v>0</v>
      </c>
      <c r="F62" s="107"/>
      <c r="G62" s="107"/>
      <c r="H62" s="109">
        <f>H240+H251+H262+H274</f>
        <v>0</v>
      </c>
      <c r="I62" s="118">
        <f>I113+I127+I139+I151+I165</f>
        <v>704.11299999999994</v>
      </c>
      <c r="J62" s="109">
        <f>J240+J251+J262+J274</f>
        <v>0</v>
      </c>
      <c r="K62" s="103" t="s">
        <v>277</v>
      </c>
      <c r="L62" s="531"/>
    </row>
    <row r="63" spans="1:12" ht="46.15" customHeight="1" thickBot="1">
      <c r="A63" s="531"/>
      <c r="B63" s="574"/>
      <c r="C63" s="531"/>
      <c r="D63" s="118">
        <f>I63</f>
        <v>746.36099999999999</v>
      </c>
      <c r="E63" s="107">
        <v>0</v>
      </c>
      <c r="F63" s="107"/>
      <c r="G63" s="107"/>
      <c r="H63" s="107">
        <v>0</v>
      </c>
      <c r="I63" s="118">
        <v>746.36099999999999</v>
      </c>
      <c r="J63" s="107">
        <v>0</v>
      </c>
      <c r="K63" s="103" t="s">
        <v>276</v>
      </c>
      <c r="L63" s="531"/>
    </row>
    <row r="64" spans="1:12" ht="46.15" customHeight="1" thickBot="1">
      <c r="A64" s="531"/>
      <c r="B64" s="574"/>
      <c r="C64" s="531"/>
      <c r="D64" s="118">
        <f>I64</f>
        <v>535.81306000000006</v>
      </c>
      <c r="E64" s="107">
        <v>0</v>
      </c>
      <c r="F64" s="107"/>
      <c r="G64" s="107"/>
      <c r="H64" s="107">
        <v>0</v>
      </c>
      <c r="I64" s="118">
        <f>I115+I129+I141+I153+I167</f>
        <v>535.81306000000006</v>
      </c>
      <c r="J64" s="107">
        <v>0</v>
      </c>
      <c r="K64" s="103" t="s">
        <v>275</v>
      </c>
      <c r="L64" s="531"/>
    </row>
    <row r="65" spans="1:12" ht="46.15" customHeight="1" thickBot="1">
      <c r="A65" s="531"/>
      <c r="B65" s="574"/>
      <c r="C65" s="532"/>
      <c r="D65" s="118">
        <f t="shared" si="0"/>
        <v>280.15897000000001</v>
      </c>
      <c r="E65" s="107">
        <v>0</v>
      </c>
      <c r="F65" s="107"/>
      <c r="G65" s="107"/>
      <c r="H65" s="107">
        <v>0</v>
      </c>
      <c r="I65" s="118">
        <f>I154+I168+I187</f>
        <v>280.15897000000001</v>
      </c>
      <c r="J65" s="107">
        <v>0</v>
      </c>
      <c r="K65" s="103" t="s">
        <v>274</v>
      </c>
      <c r="L65" s="531"/>
    </row>
    <row r="66" spans="1:12" ht="46.15" customHeight="1" thickBot="1">
      <c r="A66" s="531"/>
      <c r="B66" s="574"/>
      <c r="C66" s="530">
        <v>2019</v>
      </c>
      <c r="D66" s="109">
        <v>104.092</v>
      </c>
      <c r="E66" s="107"/>
      <c r="F66" s="107"/>
      <c r="G66" s="107"/>
      <c r="H66" s="107"/>
      <c r="I66" s="109">
        <v>104.092</v>
      </c>
      <c r="J66" s="107"/>
      <c r="K66" s="103" t="s">
        <v>245</v>
      </c>
      <c r="L66" s="531"/>
    </row>
    <row r="67" spans="1:12" ht="46.15" customHeight="1" thickBot="1">
      <c r="A67" s="531"/>
      <c r="B67" s="574"/>
      <c r="C67" s="531"/>
      <c r="D67" s="109">
        <v>299.44099999999997</v>
      </c>
      <c r="E67" s="107"/>
      <c r="F67" s="107"/>
      <c r="G67" s="107"/>
      <c r="H67" s="107"/>
      <c r="I67" s="109">
        <v>299.44099999999997</v>
      </c>
      <c r="J67" s="107"/>
      <c r="K67" s="103" t="s">
        <v>246</v>
      </c>
      <c r="L67" s="531"/>
    </row>
    <row r="68" spans="1:12" ht="46.15" customHeight="1" thickBot="1">
      <c r="A68" s="531"/>
      <c r="B68" s="574"/>
      <c r="C68" s="531"/>
      <c r="D68" s="118">
        <v>0</v>
      </c>
      <c r="E68" s="107"/>
      <c r="F68" s="107"/>
      <c r="G68" s="107"/>
      <c r="H68" s="107"/>
      <c r="I68" s="118">
        <v>0</v>
      </c>
      <c r="J68" s="107"/>
      <c r="K68" s="103" t="s">
        <v>247</v>
      </c>
      <c r="L68" s="531"/>
    </row>
    <row r="69" spans="1:12" ht="46.15" customHeight="1" thickBot="1">
      <c r="A69" s="531"/>
      <c r="B69" s="574"/>
      <c r="C69" s="531"/>
      <c r="D69" s="118">
        <v>0</v>
      </c>
      <c r="E69" s="107"/>
      <c r="F69" s="107"/>
      <c r="G69" s="107"/>
      <c r="H69" s="107"/>
      <c r="I69" s="118">
        <v>0</v>
      </c>
      <c r="J69" s="107"/>
      <c r="K69" s="103" t="s">
        <v>249</v>
      </c>
      <c r="L69" s="531"/>
    </row>
    <row r="70" spans="1:12" ht="46.15" customHeight="1" thickBot="1">
      <c r="A70" s="531"/>
      <c r="B70" s="574"/>
      <c r="C70" s="531"/>
      <c r="D70" s="109">
        <v>68.066000000000003</v>
      </c>
      <c r="E70" s="107"/>
      <c r="F70" s="107"/>
      <c r="G70" s="107"/>
      <c r="H70" s="107"/>
      <c r="I70" s="109">
        <v>68.066000000000003</v>
      </c>
      <c r="J70" s="107"/>
      <c r="K70" s="103" t="s">
        <v>250</v>
      </c>
      <c r="L70" s="531"/>
    </row>
    <row r="71" spans="1:12" ht="46.15" customHeight="1" thickBot="1">
      <c r="A71" s="531"/>
      <c r="B71" s="574"/>
      <c r="C71" s="531"/>
      <c r="D71" s="118">
        <v>51.478000000000002</v>
      </c>
      <c r="E71" s="107"/>
      <c r="F71" s="107"/>
      <c r="G71" s="107"/>
      <c r="H71" s="107"/>
      <c r="I71" s="118">
        <v>51.478000000000002</v>
      </c>
      <c r="J71" s="107"/>
      <c r="K71" s="103" t="s">
        <v>248</v>
      </c>
      <c r="L71" s="531"/>
    </row>
    <row r="72" spans="1:12" ht="46.15" customHeight="1" thickBot="1">
      <c r="A72" s="531"/>
      <c r="B72" s="574"/>
      <c r="C72" s="531"/>
      <c r="D72" s="108">
        <v>0</v>
      </c>
      <c r="E72" s="107"/>
      <c r="F72" s="107"/>
      <c r="G72" s="107"/>
      <c r="H72" s="107"/>
      <c r="I72" s="108">
        <v>0</v>
      </c>
      <c r="J72" s="107"/>
      <c r="K72" s="103" t="s">
        <v>280</v>
      </c>
      <c r="L72" s="531"/>
    </row>
    <row r="73" spans="1:12" ht="46.15" customHeight="1" thickBot="1">
      <c r="A73" s="531"/>
      <c r="B73" s="574"/>
      <c r="C73" s="531"/>
      <c r="D73" s="108">
        <v>0</v>
      </c>
      <c r="E73" s="107"/>
      <c r="F73" s="107"/>
      <c r="G73" s="107"/>
      <c r="H73" s="107"/>
      <c r="I73" s="108">
        <v>0</v>
      </c>
      <c r="J73" s="107"/>
      <c r="K73" s="103" t="s">
        <v>279</v>
      </c>
      <c r="L73" s="531"/>
    </row>
    <row r="74" spans="1:12" ht="46.15" customHeight="1" thickBot="1">
      <c r="A74" s="531"/>
      <c r="B74" s="574"/>
      <c r="C74" s="531"/>
      <c r="D74" s="108">
        <v>0</v>
      </c>
      <c r="E74" s="107"/>
      <c r="F74" s="107"/>
      <c r="G74" s="107"/>
      <c r="H74" s="107"/>
      <c r="I74" s="108">
        <v>0</v>
      </c>
      <c r="J74" s="107"/>
      <c r="K74" s="103" t="s">
        <v>278</v>
      </c>
      <c r="L74" s="531"/>
    </row>
    <row r="75" spans="1:12" ht="46.15" customHeight="1" thickBot="1">
      <c r="A75" s="531"/>
      <c r="B75" s="574"/>
      <c r="C75" s="531"/>
      <c r="D75" s="108">
        <v>0</v>
      </c>
      <c r="E75" s="107"/>
      <c r="F75" s="107"/>
      <c r="G75" s="107"/>
      <c r="H75" s="107"/>
      <c r="I75" s="108">
        <v>0</v>
      </c>
      <c r="J75" s="107"/>
      <c r="K75" s="103" t="s">
        <v>277</v>
      </c>
      <c r="L75" s="531"/>
    </row>
    <row r="76" spans="1:12" ht="46.15" customHeight="1" thickBot="1">
      <c r="A76" s="531"/>
      <c r="B76" s="574"/>
      <c r="C76" s="531"/>
      <c r="D76" s="108">
        <v>0</v>
      </c>
      <c r="E76" s="107"/>
      <c r="F76" s="107"/>
      <c r="G76" s="107"/>
      <c r="H76" s="107"/>
      <c r="I76" s="108">
        <v>0</v>
      </c>
      <c r="J76" s="107"/>
      <c r="K76" s="103" t="s">
        <v>276</v>
      </c>
      <c r="L76" s="531"/>
    </row>
    <row r="77" spans="1:12" ht="46.15" customHeight="1" thickBot="1">
      <c r="A77" s="531"/>
      <c r="B77" s="574"/>
      <c r="C77" s="531"/>
      <c r="D77" s="108">
        <v>0</v>
      </c>
      <c r="E77" s="107"/>
      <c r="F77" s="107"/>
      <c r="G77" s="107"/>
      <c r="H77" s="107"/>
      <c r="I77" s="108">
        <v>0</v>
      </c>
      <c r="J77" s="107"/>
      <c r="K77" s="103" t="s">
        <v>275</v>
      </c>
      <c r="L77" s="531"/>
    </row>
    <row r="78" spans="1:12" ht="46.15" customHeight="1" thickBot="1">
      <c r="A78" s="531"/>
      <c r="B78" s="574"/>
      <c r="C78" s="576"/>
      <c r="D78" s="108">
        <v>0</v>
      </c>
      <c r="E78" s="107"/>
      <c r="F78" s="107"/>
      <c r="G78" s="107"/>
      <c r="H78" s="107"/>
      <c r="I78" s="108">
        <v>0</v>
      </c>
      <c r="J78" s="107"/>
      <c r="K78" s="103" t="s">
        <v>274</v>
      </c>
      <c r="L78" s="532"/>
    </row>
    <row r="79" spans="1:12" ht="46.15" customHeight="1" thickBot="1">
      <c r="A79" s="531"/>
      <c r="B79" s="574"/>
      <c r="C79" s="565">
        <v>2020</v>
      </c>
      <c r="D79" s="192">
        <f>D119</f>
        <v>15</v>
      </c>
      <c r="E79" s="107"/>
      <c r="F79" s="107"/>
      <c r="G79" s="107"/>
      <c r="H79" s="107"/>
      <c r="I79" s="152">
        <f>I119</f>
        <v>15</v>
      </c>
      <c r="J79" s="107"/>
      <c r="K79" s="103" t="s">
        <v>245</v>
      </c>
      <c r="L79" s="530" t="s">
        <v>272</v>
      </c>
    </row>
    <row r="80" spans="1:12" ht="46.15" customHeight="1" thickBot="1">
      <c r="A80" s="531"/>
      <c r="B80" s="574"/>
      <c r="C80" s="565"/>
      <c r="D80" s="191">
        <v>0</v>
      </c>
      <c r="E80" s="107"/>
      <c r="F80" s="107"/>
      <c r="G80" s="107"/>
      <c r="H80" s="107"/>
      <c r="I80" s="191">
        <v>0</v>
      </c>
      <c r="J80" s="107"/>
      <c r="K80" s="103" t="s">
        <v>246</v>
      </c>
      <c r="L80" s="531"/>
    </row>
    <row r="81" spans="1:12" ht="46.15" customHeight="1" thickBot="1">
      <c r="A81" s="531"/>
      <c r="B81" s="574"/>
      <c r="C81" s="565"/>
      <c r="D81" s="220">
        <f>D157+D189</f>
        <v>71</v>
      </c>
      <c r="E81" s="107"/>
      <c r="F81" s="107"/>
      <c r="G81" s="107"/>
      <c r="H81" s="107"/>
      <c r="I81" s="220">
        <f>D81</f>
        <v>71</v>
      </c>
      <c r="J81" s="107"/>
      <c r="K81" s="103" t="s">
        <v>247</v>
      </c>
      <c r="L81" s="531"/>
    </row>
    <row r="82" spans="1:12" ht="46.15" customHeight="1" thickBot="1">
      <c r="A82" s="531"/>
      <c r="B82" s="574"/>
      <c r="C82" s="565"/>
      <c r="D82" s="191">
        <f>D118</f>
        <v>30</v>
      </c>
      <c r="E82" s="107"/>
      <c r="F82" s="107"/>
      <c r="G82" s="107"/>
      <c r="H82" s="107"/>
      <c r="I82" s="191">
        <f>I118</f>
        <v>30</v>
      </c>
      <c r="J82" s="107"/>
      <c r="K82" s="103" t="s">
        <v>248</v>
      </c>
      <c r="L82" s="531"/>
    </row>
    <row r="83" spans="1:12" ht="46.15" customHeight="1" thickBot="1">
      <c r="A83" s="531"/>
      <c r="B83" s="574"/>
      <c r="C83" s="565"/>
      <c r="D83" s="191">
        <v>0</v>
      </c>
      <c r="E83" s="107"/>
      <c r="F83" s="107"/>
      <c r="G83" s="107"/>
      <c r="H83" s="107"/>
      <c r="I83" s="191">
        <v>0</v>
      </c>
      <c r="J83" s="107"/>
      <c r="K83" s="103" t="s">
        <v>249</v>
      </c>
      <c r="L83" s="531"/>
    </row>
    <row r="84" spans="1:12" ht="46.15" customHeight="1" thickBot="1">
      <c r="A84" s="531"/>
      <c r="B84" s="574"/>
      <c r="C84" s="565"/>
      <c r="D84" s="220">
        <v>0</v>
      </c>
      <c r="E84" s="107"/>
      <c r="F84" s="107"/>
      <c r="G84" s="107"/>
      <c r="H84" s="107"/>
      <c r="I84" s="220">
        <v>0</v>
      </c>
      <c r="J84" s="107"/>
      <c r="K84" s="103" t="s">
        <v>250</v>
      </c>
      <c r="L84" s="531"/>
    </row>
    <row r="85" spans="1:12" ht="46.15" customHeight="1" thickBot="1">
      <c r="A85" s="531"/>
      <c r="B85" s="574"/>
      <c r="C85" s="565"/>
      <c r="D85" s="220">
        <v>0</v>
      </c>
      <c r="E85" s="107"/>
      <c r="F85" s="107"/>
      <c r="G85" s="107"/>
      <c r="H85" s="107"/>
      <c r="I85" s="220">
        <v>0</v>
      </c>
      <c r="J85" s="107"/>
      <c r="K85" s="103" t="s">
        <v>280</v>
      </c>
      <c r="L85" s="531"/>
    </row>
    <row r="86" spans="1:12" ht="46.15" customHeight="1" thickBot="1">
      <c r="A86" s="531"/>
      <c r="B86" s="574"/>
      <c r="C86" s="565"/>
      <c r="D86" s="220">
        <v>0</v>
      </c>
      <c r="E86" s="107"/>
      <c r="F86" s="107"/>
      <c r="G86" s="107"/>
      <c r="H86" s="107"/>
      <c r="I86" s="220">
        <v>0</v>
      </c>
      <c r="J86" s="107"/>
      <c r="K86" s="103" t="s">
        <v>279</v>
      </c>
      <c r="L86" s="531"/>
    </row>
    <row r="87" spans="1:12" ht="46.15" customHeight="1" thickBot="1">
      <c r="A87" s="531"/>
      <c r="B87" s="574"/>
      <c r="C87" s="565"/>
      <c r="D87" s="220">
        <v>0</v>
      </c>
      <c r="E87" s="107"/>
      <c r="F87" s="107"/>
      <c r="G87" s="107"/>
      <c r="H87" s="107"/>
      <c r="I87" s="220">
        <v>0</v>
      </c>
      <c r="J87" s="107"/>
      <c r="K87" s="103" t="s">
        <v>278</v>
      </c>
      <c r="L87" s="531"/>
    </row>
    <row r="88" spans="1:12" ht="46.15" customHeight="1" thickBot="1">
      <c r="A88" s="531"/>
      <c r="B88" s="574"/>
      <c r="C88" s="565"/>
      <c r="D88" s="221">
        <v>0</v>
      </c>
      <c r="E88" s="240" t="s">
        <v>10</v>
      </c>
      <c r="F88" s="240"/>
      <c r="G88" s="240"/>
      <c r="H88" s="240" t="s">
        <v>10</v>
      </c>
      <c r="I88" s="221">
        <v>0</v>
      </c>
      <c r="J88" s="240" t="s">
        <v>10</v>
      </c>
      <c r="K88" s="103" t="s">
        <v>277</v>
      </c>
      <c r="L88" s="531"/>
    </row>
    <row r="89" spans="1:12" ht="46.15" customHeight="1" thickBot="1">
      <c r="A89" s="531"/>
      <c r="B89" s="574"/>
      <c r="C89" s="565"/>
      <c r="D89" s="221">
        <v>0</v>
      </c>
      <c r="E89" s="240"/>
      <c r="F89" s="240"/>
      <c r="G89" s="240"/>
      <c r="H89" s="240"/>
      <c r="I89" s="221">
        <v>0</v>
      </c>
      <c r="J89" s="240"/>
      <c r="K89" s="103" t="s">
        <v>276</v>
      </c>
      <c r="L89" s="532"/>
    </row>
    <row r="90" spans="1:12" ht="46.15" customHeight="1" thickBot="1">
      <c r="A90" s="531"/>
      <c r="B90" s="574"/>
      <c r="C90" s="565">
        <v>2021</v>
      </c>
      <c r="D90" s="221">
        <f>D120</f>
        <v>15</v>
      </c>
      <c r="E90" s="240"/>
      <c r="F90" s="240"/>
      <c r="G90" s="240"/>
      <c r="H90" s="240"/>
      <c r="I90" s="192">
        <f>D90</f>
        <v>15</v>
      </c>
      <c r="J90" s="240"/>
      <c r="K90" s="103" t="s">
        <v>245</v>
      </c>
      <c r="L90" s="530" t="s">
        <v>272</v>
      </c>
    </row>
    <row r="91" spans="1:12" ht="46.15" customHeight="1" thickBot="1">
      <c r="A91" s="531"/>
      <c r="B91" s="574"/>
      <c r="C91" s="565"/>
      <c r="D91" s="191">
        <v>0</v>
      </c>
      <c r="E91" s="240"/>
      <c r="F91" s="240"/>
      <c r="G91" s="240"/>
      <c r="H91" s="240"/>
      <c r="I91" s="191">
        <v>0</v>
      </c>
      <c r="J91" s="240"/>
      <c r="K91" s="103" t="s">
        <v>246</v>
      </c>
      <c r="L91" s="531"/>
    </row>
    <row r="92" spans="1:12" ht="46.15" customHeight="1" thickBot="1">
      <c r="A92" s="531"/>
      <c r="B92" s="574"/>
      <c r="C92" s="565"/>
      <c r="D92" s="220">
        <f>D158+D190</f>
        <v>71</v>
      </c>
      <c r="E92" s="240"/>
      <c r="F92" s="240"/>
      <c r="G92" s="240"/>
      <c r="H92" s="240"/>
      <c r="I92" s="220">
        <f>D92</f>
        <v>71</v>
      </c>
      <c r="J92" s="240"/>
      <c r="K92" s="103" t="s">
        <v>247</v>
      </c>
      <c r="L92" s="531"/>
    </row>
    <row r="93" spans="1:12" ht="46.15" customHeight="1" thickBot="1">
      <c r="A93" s="531"/>
      <c r="B93" s="574"/>
      <c r="C93" s="565"/>
      <c r="D93" s="191">
        <v>0</v>
      </c>
      <c r="E93" s="240"/>
      <c r="F93" s="240"/>
      <c r="G93" s="240"/>
      <c r="H93" s="240"/>
      <c r="I93" s="191">
        <v>0</v>
      </c>
      <c r="J93" s="240"/>
      <c r="K93" s="103" t="s">
        <v>248</v>
      </c>
      <c r="L93" s="531"/>
    </row>
    <row r="94" spans="1:12" ht="46.15" customHeight="1" thickBot="1">
      <c r="A94" s="531"/>
      <c r="B94" s="574"/>
      <c r="C94" s="565"/>
      <c r="D94" s="191">
        <v>0</v>
      </c>
      <c r="E94" s="240"/>
      <c r="F94" s="240"/>
      <c r="G94" s="240"/>
      <c r="H94" s="240"/>
      <c r="I94" s="191">
        <v>0</v>
      </c>
      <c r="J94" s="240"/>
      <c r="K94" s="103" t="s">
        <v>249</v>
      </c>
      <c r="L94" s="531"/>
    </row>
    <row r="95" spans="1:12" ht="46.15" customHeight="1" thickBot="1">
      <c r="A95" s="531"/>
      <c r="B95" s="574"/>
      <c r="C95" s="565"/>
      <c r="D95" s="220">
        <v>0</v>
      </c>
      <c r="E95" s="240"/>
      <c r="F95" s="240"/>
      <c r="G95" s="240"/>
      <c r="H95" s="240"/>
      <c r="I95" s="220">
        <v>0</v>
      </c>
      <c r="J95" s="240"/>
      <c r="K95" s="103" t="s">
        <v>250</v>
      </c>
      <c r="L95" s="531"/>
    </row>
    <row r="96" spans="1:12" ht="46.15" customHeight="1" thickBot="1">
      <c r="A96" s="531"/>
      <c r="B96" s="574"/>
      <c r="C96" s="565"/>
      <c r="D96" s="220">
        <v>0</v>
      </c>
      <c r="E96" s="240"/>
      <c r="F96" s="240"/>
      <c r="G96" s="240"/>
      <c r="H96" s="240"/>
      <c r="I96" s="220">
        <v>0</v>
      </c>
      <c r="J96" s="240"/>
      <c r="K96" s="103" t="s">
        <v>280</v>
      </c>
      <c r="L96" s="531"/>
    </row>
    <row r="97" spans="1:12" ht="46.15" customHeight="1" thickBot="1">
      <c r="A97" s="531"/>
      <c r="B97" s="574"/>
      <c r="C97" s="565"/>
      <c r="D97" s="220">
        <v>0</v>
      </c>
      <c r="E97" s="240"/>
      <c r="F97" s="240"/>
      <c r="G97" s="240"/>
      <c r="H97" s="240"/>
      <c r="I97" s="220">
        <v>0</v>
      </c>
      <c r="J97" s="240"/>
      <c r="K97" s="103" t="s">
        <v>279</v>
      </c>
      <c r="L97" s="531"/>
    </row>
    <row r="98" spans="1:12" ht="46.15" customHeight="1" thickBot="1">
      <c r="A98" s="531"/>
      <c r="B98" s="574"/>
      <c r="C98" s="565"/>
      <c r="D98" s="220">
        <v>0</v>
      </c>
      <c r="E98" s="240"/>
      <c r="F98" s="240"/>
      <c r="G98" s="240"/>
      <c r="H98" s="240"/>
      <c r="I98" s="220">
        <v>0</v>
      </c>
      <c r="J98" s="240"/>
      <c r="K98" s="103" t="s">
        <v>278</v>
      </c>
      <c r="L98" s="531"/>
    </row>
    <row r="99" spans="1:12" ht="46.15" customHeight="1" thickBot="1">
      <c r="A99" s="531"/>
      <c r="B99" s="574"/>
      <c r="C99" s="565"/>
      <c r="D99" s="221">
        <v>0</v>
      </c>
      <c r="E99" s="240"/>
      <c r="F99" s="240"/>
      <c r="G99" s="240"/>
      <c r="H99" s="240"/>
      <c r="I99" s="221">
        <v>0</v>
      </c>
      <c r="J99" s="240"/>
      <c r="K99" s="103" t="s">
        <v>277</v>
      </c>
      <c r="L99" s="532"/>
    </row>
    <row r="100" spans="1:12" ht="46.15" customHeight="1" thickBot="1">
      <c r="A100" s="531"/>
      <c r="B100" s="574"/>
      <c r="C100" s="567"/>
      <c r="D100" s="251">
        <v>0</v>
      </c>
      <c r="E100" s="244"/>
      <c r="F100" s="244"/>
      <c r="G100" s="244"/>
      <c r="H100" s="244"/>
      <c r="I100" s="251">
        <v>0</v>
      </c>
      <c r="J100" s="244"/>
      <c r="K100" s="113" t="s">
        <v>276</v>
      </c>
      <c r="L100" s="195">
        <v>0.11</v>
      </c>
    </row>
    <row r="101" spans="1:12" ht="46.15" customHeight="1" thickBot="1">
      <c r="A101" s="294"/>
      <c r="B101" s="574"/>
      <c r="C101" s="567">
        <v>2022</v>
      </c>
      <c r="D101" s="338">
        <v>0</v>
      </c>
      <c r="E101" s="296" t="s">
        <v>10</v>
      </c>
      <c r="F101" s="296" t="s">
        <v>10</v>
      </c>
      <c r="G101" s="296" t="s">
        <v>10</v>
      </c>
      <c r="H101" s="296" t="s">
        <v>10</v>
      </c>
      <c r="I101" s="251">
        <v>0</v>
      </c>
      <c r="J101" s="292"/>
      <c r="K101" s="113" t="s">
        <v>261</v>
      </c>
      <c r="L101" s="570" t="s">
        <v>272</v>
      </c>
    </row>
    <row r="102" spans="1:12" ht="46.15" customHeight="1" thickBot="1">
      <c r="A102" s="294"/>
      <c r="B102" s="574"/>
      <c r="C102" s="568"/>
      <c r="D102" s="338">
        <f>D121</f>
        <v>15</v>
      </c>
      <c r="E102" s="296"/>
      <c r="F102" s="292"/>
      <c r="G102" s="292"/>
      <c r="H102" s="292"/>
      <c r="I102" s="251">
        <f>D102</f>
        <v>15</v>
      </c>
      <c r="J102" s="292"/>
      <c r="K102" s="103" t="s">
        <v>245</v>
      </c>
      <c r="L102" s="571"/>
    </row>
    <row r="103" spans="1:12" ht="46.15" customHeight="1" thickBot="1">
      <c r="A103" s="294"/>
      <c r="B103" s="574"/>
      <c r="C103" s="568"/>
      <c r="D103" s="338">
        <v>0</v>
      </c>
      <c r="E103" s="296"/>
      <c r="F103" s="292"/>
      <c r="G103" s="292"/>
      <c r="H103" s="292"/>
      <c r="I103" s="251">
        <v>0</v>
      </c>
      <c r="J103" s="292"/>
      <c r="K103" s="103" t="s">
        <v>246</v>
      </c>
      <c r="L103" s="571"/>
    </row>
    <row r="104" spans="1:12" ht="46.15" customHeight="1" thickBot="1">
      <c r="A104" s="294"/>
      <c r="B104" s="574"/>
      <c r="C104" s="568"/>
      <c r="D104" s="338">
        <f>D159+D191</f>
        <v>71</v>
      </c>
      <c r="E104" s="296"/>
      <c r="F104" s="292"/>
      <c r="G104" s="292"/>
      <c r="H104" s="292"/>
      <c r="I104" s="251">
        <f>D104</f>
        <v>71</v>
      </c>
      <c r="J104" s="292"/>
      <c r="K104" s="103" t="s">
        <v>247</v>
      </c>
      <c r="L104" s="571"/>
    </row>
    <row r="105" spans="1:12" ht="46.15" customHeight="1" thickBot="1">
      <c r="A105" s="294"/>
      <c r="B105" s="574"/>
      <c r="C105" s="568"/>
      <c r="D105" s="338">
        <v>0</v>
      </c>
      <c r="E105" s="296"/>
      <c r="F105" s="292"/>
      <c r="G105" s="292"/>
      <c r="H105" s="292"/>
      <c r="I105" s="251">
        <v>0</v>
      </c>
      <c r="J105" s="292"/>
      <c r="K105" s="103" t="s">
        <v>248</v>
      </c>
      <c r="L105" s="571"/>
    </row>
    <row r="106" spans="1:12" ht="46.15" customHeight="1" thickBot="1">
      <c r="A106" s="294"/>
      <c r="B106" s="574"/>
      <c r="C106" s="568"/>
      <c r="D106" s="338">
        <v>0</v>
      </c>
      <c r="E106" s="296"/>
      <c r="F106" s="292"/>
      <c r="G106" s="292"/>
      <c r="H106" s="292"/>
      <c r="I106" s="251">
        <v>0</v>
      </c>
      <c r="J106" s="292"/>
      <c r="K106" s="103" t="s">
        <v>249</v>
      </c>
      <c r="L106" s="571"/>
    </row>
    <row r="107" spans="1:12" ht="46.15" customHeight="1" thickBot="1">
      <c r="A107" s="294"/>
      <c r="B107" s="575"/>
      <c r="C107" s="569"/>
      <c r="D107" s="338">
        <v>0</v>
      </c>
      <c r="E107" s="296"/>
      <c r="F107" s="292"/>
      <c r="G107" s="292"/>
      <c r="H107" s="292"/>
      <c r="I107" s="251">
        <v>0</v>
      </c>
      <c r="J107" s="292"/>
      <c r="K107" s="103" t="s">
        <v>250</v>
      </c>
      <c r="L107" s="572"/>
    </row>
    <row r="108" spans="1:12" ht="33.75" customHeight="1" thickBot="1">
      <c r="A108" s="533" t="s">
        <v>348</v>
      </c>
      <c r="B108" s="537" t="s">
        <v>252</v>
      </c>
      <c r="C108" s="336">
        <v>2017</v>
      </c>
      <c r="D108" s="337">
        <v>0</v>
      </c>
      <c r="E108" s="247"/>
      <c r="F108" s="247"/>
      <c r="G108" s="247"/>
      <c r="H108" s="247"/>
      <c r="I108" s="221">
        <v>0</v>
      </c>
      <c r="J108" s="247"/>
      <c r="K108" s="103" t="s">
        <v>261</v>
      </c>
      <c r="L108" s="195"/>
    </row>
    <row r="109" spans="1:12" ht="21.95" customHeight="1" thickBot="1">
      <c r="A109" s="534"/>
      <c r="B109" s="537"/>
      <c r="C109" s="566">
        <v>2018</v>
      </c>
      <c r="D109" s="118">
        <f>D110+D111+D112+D113+D115</f>
        <v>2155.8733099999999</v>
      </c>
      <c r="E109" s="247"/>
      <c r="F109" s="247"/>
      <c r="G109" s="247"/>
      <c r="H109" s="247"/>
      <c r="I109" s="118">
        <f>I115+I114+I113+I112+I111+I110</f>
        <v>2155.8733099999999</v>
      </c>
      <c r="J109" s="247"/>
      <c r="K109" s="103" t="s">
        <v>261</v>
      </c>
      <c r="L109" s="530" t="s">
        <v>267</v>
      </c>
    </row>
    <row r="110" spans="1:12" ht="21.95" customHeight="1" thickBot="1">
      <c r="A110" s="534"/>
      <c r="B110" s="537"/>
      <c r="C110" s="531"/>
      <c r="D110" s="119">
        <f t="shared" ref="D110:D115" si="1">E110+H110+I110+J110</f>
        <v>391</v>
      </c>
      <c r="E110" s="247"/>
      <c r="F110" s="247"/>
      <c r="G110" s="247"/>
      <c r="H110" s="247"/>
      <c r="I110" s="119">
        <f>50+341</f>
        <v>391</v>
      </c>
      <c r="J110" s="247"/>
      <c r="K110" s="103" t="s">
        <v>253</v>
      </c>
      <c r="L110" s="531"/>
    </row>
    <row r="111" spans="1:12" ht="21.95" customHeight="1" thickBot="1">
      <c r="A111" s="534"/>
      <c r="B111" s="537"/>
      <c r="C111" s="531"/>
      <c r="D111" s="119">
        <v>684.18110999999999</v>
      </c>
      <c r="E111" s="247"/>
      <c r="F111" s="247"/>
      <c r="G111" s="247"/>
      <c r="H111" s="247"/>
      <c r="I111" s="119">
        <v>684.18110999999999</v>
      </c>
      <c r="J111" s="247"/>
      <c r="K111" s="103" t="s">
        <v>254</v>
      </c>
      <c r="L111" s="531"/>
    </row>
    <row r="112" spans="1:12" ht="21.95" customHeight="1" thickBot="1">
      <c r="A112" s="534"/>
      <c r="B112" s="537"/>
      <c r="C112" s="531"/>
      <c r="D112" s="119">
        <f t="shared" si="1"/>
        <v>349.54793000000001</v>
      </c>
      <c r="E112" s="247"/>
      <c r="F112" s="247"/>
      <c r="G112" s="247"/>
      <c r="H112" s="247"/>
      <c r="I112" s="119">
        <f>400-50.45207</f>
        <v>349.54793000000001</v>
      </c>
      <c r="J112" s="247"/>
      <c r="K112" s="103" t="s">
        <v>255</v>
      </c>
      <c r="L112" s="531"/>
    </row>
    <row r="113" spans="1:12" ht="21.95" customHeight="1" thickBot="1">
      <c r="A113" s="534"/>
      <c r="B113" s="537"/>
      <c r="C113" s="531"/>
      <c r="D113" s="119">
        <f t="shared" si="1"/>
        <v>613.327</v>
      </c>
      <c r="E113" s="247"/>
      <c r="F113" s="247"/>
      <c r="G113" s="247"/>
      <c r="H113" s="247"/>
      <c r="I113" s="119">
        <f>513.327+100</f>
        <v>613.327</v>
      </c>
      <c r="J113" s="247"/>
      <c r="K113" s="103" t="s">
        <v>256</v>
      </c>
      <c r="L113" s="531"/>
    </row>
    <row r="114" spans="1:12" ht="21.95" customHeight="1" thickBot="1">
      <c r="A114" s="534"/>
      <c r="B114" s="537"/>
      <c r="C114" s="531"/>
      <c r="D114" s="97">
        <f t="shared" si="1"/>
        <v>0</v>
      </c>
      <c r="E114" s="247"/>
      <c r="F114" s="247"/>
      <c r="G114" s="247"/>
      <c r="H114" s="247"/>
      <c r="I114" s="97">
        <v>0</v>
      </c>
      <c r="J114" s="247"/>
      <c r="K114" s="103" t="s">
        <v>257</v>
      </c>
      <c r="L114" s="531"/>
    </row>
    <row r="115" spans="1:12" ht="21.95" customHeight="1" thickBot="1">
      <c r="A115" s="534"/>
      <c r="B115" s="537"/>
      <c r="C115" s="532"/>
      <c r="D115" s="119">
        <f t="shared" si="1"/>
        <v>117.81727000000001</v>
      </c>
      <c r="E115" s="247"/>
      <c r="F115" s="247"/>
      <c r="G115" s="247"/>
      <c r="H115" s="247"/>
      <c r="I115" s="119">
        <f>250-144.49273+12.31</f>
        <v>117.81727000000001</v>
      </c>
      <c r="J115" s="247"/>
      <c r="K115" s="103" t="s">
        <v>258</v>
      </c>
      <c r="L115" s="532"/>
    </row>
    <row r="116" spans="1:12" ht="21.95" customHeight="1" thickBot="1">
      <c r="A116" s="534"/>
      <c r="B116" s="537"/>
      <c r="C116" s="530">
        <v>2019</v>
      </c>
      <c r="D116" s="106">
        <v>51.478000000000002</v>
      </c>
      <c r="E116" s="247"/>
      <c r="F116" s="247"/>
      <c r="G116" s="247"/>
      <c r="H116" s="247"/>
      <c r="I116" s="106">
        <v>51.478000000000002</v>
      </c>
      <c r="J116" s="247"/>
      <c r="K116" s="110" t="s">
        <v>248</v>
      </c>
      <c r="L116" s="112">
        <v>1</v>
      </c>
    </row>
    <row r="117" spans="1:12" ht="21.95" customHeight="1" thickBot="1">
      <c r="A117" s="534"/>
      <c r="B117" s="537"/>
      <c r="C117" s="532"/>
      <c r="D117" s="106">
        <v>68.066000000000003</v>
      </c>
      <c r="E117" s="258"/>
      <c r="F117" s="258"/>
      <c r="G117" s="258"/>
      <c r="H117" s="258"/>
      <c r="I117" s="106">
        <v>68.066000000000003</v>
      </c>
      <c r="J117" s="258"/>
      <c r="K117" s="110" t="s">
        <v>250</v>
      </c>
      <c r="L117" s="112">
        <v>1</v>
      </c>
    </row>
    <row r="118" spans="1:12" ht="21.95" customHeight="1" thickBot="1">
      <c r="A118" s="534"/>
      <c r="B118" s="537"/>
      <c r="C118" s="530">
        <v>2020</v>
      </c>
      <c r="D118" s="97">
        <v>30</v>
      </c>
      <c r="E118" s="247"/>
      <c r="F118" s="247"/>
      <c r="G118" s="247"/>
      <c r="H118" s="247"/>
      <c r="I118" s="97">
        <v>30</v>
      </c>
      <c r="J118" s="247"/>
      <c r="K118" s="110" t="s">
        <v>248</v>
      </c>
      <c r="L118" s="112"/>
    </row>
    <row r="119" spans="1:12" ht="21.95" customHeight="1" thickBot="1">
      <c r="A119" s="534"/>
      <c r="B119" s="537"/>
      <c r="C119" s="532"/>
      <c r="D119" s="97">
        <v>15</v>
      </c>
      <c r="E119" s="298"/>
      <c r="F119" s="298"/>
      <c r="G119" s="298"/>
      <c r="H119" s="298"/>
      <c r="I119" s="97">
        <v>15</v>
      </c>
      <c r="J119" s="298"/>
      <c r="K119" s="103" t="s">
        <v>245</v>
      </c>
      <c r="L119" s="112"/>
    </row>
    <row r="120" spans="1:12" ht="21.95" customHeight="1" thickBot="1">
      <c r="A120" s="534"/>
      <c r="B120" s="537"/>
      <c r="C120" s="247">
        <v>2021</v>
      </c>
      <c r="D120" s="97">
        <v>15</v>
      </c>
      <c r="E120" s="247"/>
      <c r="F120" s="247"/>
      <c r="G120" s="247"/>
      <c r="H120" s="247"/>
      <c r="I120" s="97">
        <v>15</v>
      </c>
      <c r="J120" s="247"/>
      <c r="K120" s="103" t="s">
        <v>245</v>
      </c>
      <c r="L120" s="112">
        <v>1</v>
      </c>
    </row>
    <row r="121" spans="1:12" ht="21.95" customHeight="1" thickBot="1">
      <c r="A121" s="535"/>
      <c r="B121" s="538"/>
      <c r="C121" s="295">
        <v>2022</v>
      </c>
      <c r="D121" s="97">
        <v>15</v>
      </c>
      <c r="E121" s="295"/>
      <c r="F121" s="295"/>
      <c r="G121" s="295"/>
      <c r="H121" s="295"/>
      <c r="I121" s="97">
        <v>15</v>
      </c>
      <c r="J121" s="295"/>
      <c r="K121" s="103" t="s">
        <v>245</v>
      </c>
      <c r="L121" s="112"/>
    </row>
    <row r="122" spans="1:12" ht="45.6" customHeight="1" thickBot="1">
      <c r="A122" s="533" t="s">
        <v>349</v>
      </c>
      <c r="B122" s="530" t="s">
        <v>260</v>
      </c>
      <c r="C122" s="247">
        <v>2017</v>
      </c>
      <c r="D122" s="97">
        <v>0</v>
      </c>
      <c r="E122" s="247"/>
      <c r="F122" s="247"/>
      <c r="G122" s="247"/>
      <c r="H122" s="247"/>
      <c r="I122" s="97">
        <v>0</v>
      </c>
      <c r="J122" s="247"/>
      <c r="K122" s="110" t="s">
        <v>259</v>
      </c>
      <c r="L122" s="112">
        <v>0</v>
      </c>
    </row>
    <row r="123" spans="1:12" ht="21.95" customHeight="1" thickBot="1">
      <c r="A123" s="534"/>
      <c r="B123" s="531"/>
      <c r="C123" s="530">
        <v>2018</v>
      </c>
      <c r="D123" s="118">
        <f>D124+D125+D126+D127+D128+D129</f>
        <v>57.5</v>
      </c>
      <c r="E123" s="109">
        <f>E124+E125+E126+E127+E128+E129</f>
        <v>0</v>
      </c>
      <c r="F123" s="109"/>
      <c r="G123" s="109"/>
      <c r="H123" s="109">
        <f>H124+H125+H126+H127+H128+H129</f>
        <v>0</v>
      </c>
      <c r="I123" s="118">
        <f>I124+I125+I126+I127+I128+I129</f>
        <v>57.5</v>
      </c>
      <c r="J123" s="109">
        <f>J124+J125+J126+J127+J128+J129</f>
        <v>0</v>
      </c>
      <c r="K123" s="110" t="s">
        <v>259</v>
      </c>
      <c r="L123" s="530" t="s">
        <v>270</v>
      </c>
    </row>
    <row r="124" spans="1:12" ht="21.95" customHeight="1" thickBot="1">
      <c r="A124" s="534"/>
      <c r="B124" s="531"/>
      <c r="C124" s="531"/>
      <c r="D124" s="119">
        <f t="shared" ref="D124:D129" si="2">E124+H124+I124+J124</f>
        <v>5.0999999999999996</v>
      </c>
      <c r="E124" s="247"/>
      <c r="F124" s="247"/>
      <c r="G124" s="247"/>
      <c r="H124" s="247"/>
      <c r="I124" s="119">
        <f>4.5+0.6</f>
        <v>5.0999999999999996</v>
      </c>
      <c r="J124" s="247"/>
      <c r="K124" s="103" t="s">
        <v>253</v>
      </c>
      <c r="L124" s="531"/>
    </row>
    <row r="125" spans="1:12" ht="21.95" customHeight="1" thickBot="1">
      <c r="A125" s="534"/>
      <c r="B125" s="531"/>
      <c r="C125" s="531"/>
      <c r="D125" s="119">
        <f t="shared" si="2"/>
        <v>10.199999999999999</v>
      </c>
      <c r="E125" s="247"/>
      <c r="F125" s="247"/>
      <c r="G125" s="247"/>
      <c r="H125" s="247"/>
      <c r="I125" s="119">
        <f>12-1.8</f>
        <v>10.199999999999999</v>
      </c>
      <c r="J125" s="247"/>
      <c r="K125" s="103" t="s">
        <v>254</v>
      </c>
      <c r="L125" s="531"/>
    </row>
    <row r="126" spans="1:12" ht="21.95" customHeight="1" thickBot="1">
      <c r="A126" s="534"/>
      <c r="B126" s="531"/>
      <c r="C126" s="531"/>
      <c r="D126" s="119">
        <f t="shared" si="2"/>
        <v>5.0999999999999996</v>
      </c>
      <c r="E126" s="247"/>
      <c r="F126" s="247"/>
      <c r="G126" s="247"/>
      <c r="H126" s="247"/>
      <c r="I126" s="119">
        <f>6-0.9</f>
        <v>5.0999999999999996</v>
      </c>
      <c r="J126" s="247"/>
      <c r="K126" s="103" t="s">
        <v>255</v>
      </c>
      <c r="L126" s="531"/>
    </row>
    <row r="127" spans="1:12" ht="21.95" customHeight="1" thickBot="1">
      <c r="A127" s="534"/>
      <c r="B127" s="531"/>
      <c r="C127" s="531"/>
      <c r="D127" s="119">
        <f t="shared" si="2"/>
        <v>15.3</v>
      </c>
      <c r="E127" s="247"/>
      <c r="F127" s="247"/>
      <c r="G127" s="247"/>
      <c r="H127" s="247"/>
      <c r="I127" s="119">
        <f>21-5.7</f>
        <v>15.3</v>
      </c>
      <c r="J127" s="247"/>
      <c r="K127" s="103" t="s">
        <v>256</v>
      </c>
      <c r="L127" s="531"/>
    </row>
    <row r="128" spans="1:12" ht="21.95" customHeight="1" thickBot="1">
      <c r="A128" s="534"/>
      <c r="B128" s="531"/>
      <c r="C128" s="531"/>
      <c r="D128" s="119">
        <f t="shared" si="2"/>
        <v>6.5</v>
      </c>
      <c r="E128" s="247"/>
      <c r="F128" s="247"/>
      <c r="G128" s="247"/>
      <c r="H128" s="247"/>
      <c r="I128" s="119">
        <v>6.5</v>
      </c>
      <c r="J128" s="247"/>
      <c r="K128" s="103" t="s">
        <v>257</v>
      </c>
      <c r="L128" s="531"/>
    </row>
    <row r="129" spans="1:12" ht="21.95" customHeight="1" thickBot="1">
      <c r="A129" s="534"/>
      <c r="B129" s="531"/>
      <c r="C129" s="532"/>
      <c r="D129" s="119">
        <f t="shared" si="2"/>
        <v>15.3</v>
      </c>
      <c r="E129" s="247"/>
      <c r="F129" s="247"/>
      <c r="G129" s="247"/>
      <c r="H129" s="247"/>
      <c r="I129" s="119">
        <f>9+6.3</f>
        <v>15.3</v>
      </c>
      <c r="J129" s="247"/>
      <c r="K129" s="103" t="s">
        <v>258</v>
      </c>
      <c r="L129" s="532"/>
    </row>
    <row r="130" spans="1:12" ht="21.95" customHeight="1" thickBot="1">
      <c r="A130" s="534"/>
      <c r="B130" s="531"/>
      <c r="C130" s="247">
        <v>2019</v>
      </c>
      <c r="D130" s="108">
        <v>0</v>
      </c>
      <c r="E130" s="107"/>
      <c r="F130" s="107"/>
      <c r="G130" s="107"/>
      <c r="H130" s="107"/>
      <c r="I130" s="108">
        <v>0</v>
      </c>
      <c r="J130" s="247"/>
      <c r="K130" s="103" t="s">
        <v>261</v>
      </c>
      <c r="L130" s="112">
        <v>1</v>
      </c>
    </row>
    <row r="131" spans="1:12" ht="21.95" customHeight="1" thickBot="1">
      <c r="A131" s="534"/>
      <c r="B131" s="531"/>
      <c r="C131" s="247">
        <v>2020</v>
      </c>
      <c r="D131" s="108">
        <v>0</v>
      </c>
      <c r="E131" s="107"/>
      <c r="F131" s="107"/>
      <c r="G131" s="107"/>
      <c r="H131" s="107"/>
      <c r="I131" s="108">
        <v>0</v>
      </c>
      <c r="J131" s="247"/>
      <c r="K131" s="103" t="s">
        <v>261</v>
      </c>
      <c r="L131" s="112"/>
    </row>
    <row r="132" spans="1:12" ht="21.95" customHeight="1" thickBot="1">
      <c r="A132" s="534"/>
      <c r="B132" s="531"/>
      <c r="C132" s="247">
        <v>2021</v>
      </c>
      <c r="D132" s="108">
        <v>0</v>
      </c>
      <c r="E132" s="107"/>
      <c r="F132" s="107"/>
      <c r="G132" s="107"/>
      <c r="H132" s="107"/>
      <c r="I132" s="108">
        <v>0</v>
      </c>
      <c r="J132" s="247"/>
      <c r="K132" s="103" t="s">
        <v>261</v>
      </c>
      <c r="L132" s="112">
        <v>1</v>
      </c>
    </row>
    <row r="133" spans="1:12" ht="21.95" customHeight="1" thickBot="1">
      <c r="A133" s="535"/>
      <c r="B133" s="532"/>
      <c r="C133" s="298">
        <v>2022</v>
      </c>
      <c r="D133" s="108">
        <v>0</v>
      </c>
      <c r="E133" s="107"/>
      <c r="F133" s="107"/>
      <c r="G133" s="107"/>
      <c r="H133" s="107"/>
      <c r="I133" s="108">
        <v>0</v>
      </c>
      <c r="J133" s="298"/>
      <c r="K133" s="103" t="s">
        <v>261</v>
      </c>
      <c r="L133" s="112">
        <v>1</v>
      </c>
    </row>
    <row r="134" spans="1:12" ht="21.95" customHeight="1" thickBot="1">
      <c r="A134" s="530" t="s">
        <v>350</v>
      </c>
      <c r="B134" s="530" t="s">
        <v>262</v>
      </c>
      <c r="C134" s="247">
        <v>2017</v>
      </c>
      <c r="D134" s="108">
        <f>E134+H134+I134+J134</f>
        <v>0</v>
      </c>
      <c r="E134" s="107"/>
      <c r="F134" s="107"/>
      <c r="G134" s="107"/>
      <c r="H134" s="107"/>
      <c r="I134" s="108">
        <v>0</v>
      </c>
      <c r="J134" s="247"/>
      <c r="K134" s="103" t="s">
        <v>261</v>
      </c>
      <c r="L134" s="112">
        <v>0</v>
      </c>
    </row>
    <row r="135" spans="1:12" ht="21.95" customHeight="1" thickBot="1">
      <c r="A135" s="531"/>
      <c r="B135" s="531"/>
      <c r="C135" s="530">
        <v>2018</v>
      </c>
      <c r="D135" s="118">
        <f t="shared" ref="D135:D142" si="3">E135+H135+I135+J135</f>
        <v>72.64500000000001</v>
      </c>
      <c r="E135" s="111">
        <v>0</v>
      </c>
      <c r="F135" s="111"/>
      <c r="G135" s="111"/>
      <c r="H135" s="111">
        <v>0</v>
      </c>
      <c r="I135" s="118">
        <f>I136+I137+I138+I139+I140+I141</f>
        <v>72.64500000000001</v>
      </c>
      <c r="J135" s="107">
        <v>0</v>
      </c>
      <c r="K135" s="103" t="s">
        <v>261</v>
      </c>
      <c r="L135" s="530" t="s">
        <v>268</v>
      </c>
    </row>
    <row r="136" spans="1:12" ht="21.95" customHeight="1" thickBot="1">
      <c r="A136" s="531"/>
      <c r="B136" s="531"/>
      <c r="C136" s="531"/>
      <c r="D136" s="119">
        <f t="shared" si="3"/>
        <v>0</v>
      </c>
      <c r="E136" s="247"/>
      <c r="F136" s="247"/>
      <c r="G136" s="247"/>
      <c r="H136" s="247"/>
      <c r="I136" s="119">
        <v>0</v>
      </c>
      <c r="J136" s="247"/>
      <c r="K136" s="103" t="s">
        <v>253</v>
      </c>
      <c r="L136" s="531"/>
    </row>
    <row r="137" spans="1:12" ht="21.95" customHeight="1" thickBot="1">
      <c r="A137" s="531"/>
      <c r="B137" s="531"/>
      <c r="C137" s="531"/>
      <c r="D137" s="119">
        <f t="shared" si="3"/>
        <v>39.534000000000006</v>
      </c>
      <c r="E137" s="247"/>
      <c r="F137" s="247"/>
      <c r="G137" s="247"/>
      <c r="H137" s="247"/>
      <c r="I137" s="119">
        <f>48.554-9.02</f>
        <v>39.534000000000006</v>
      </c>
      <c r="J137" s="247"/>
      <c r="K137" s="103" t="s">
        <v>254</v>
      </c>
      <c r="L137" s="531"/>
    </row>
    <row r="138" spans="1:12" ht="21.95" customHeight="1" thickBot="1">
      <c r="A138" s="531"/>
      <c r="B138" s="531"/>
      <c r="C138" s="531"/>
      <c r="D138" s="97">
        <f t="shared" si="3"/>
        <v>0</v>
      </c>
      <c r="E138" s="247"/>
      <c r="F138" s="247"/>
      <c r="G138" s="247"/>
      <c r="H138" s="247"/>
      <c r="I138" s="97">
        <v>0</v>
      </c>
      <c r="J138" s="247"/>
      <c r="K138" s="103" t="s">
        <v>255</v>
      </c>
      <c r="L138" s="531"/>
    </row>
    <row r="139" spans="1:12" ht="21.95" customHeight="1" thickBot="1">
      <c r="A139" s="531"/>
      <c r="B139" s="531"/>
      <c r="C139" s="531"/>
      <c r="D139" s="119">
        <f t="shared" si="3"/>
        <v>33.111000000000004</v>
      </c>
      <c r="E139" s="247"/>
      <c r="F139" s="247"/>
      <c r="G139" s="247"/>
      <c r="H139" s="247"/>
      <c r="I139" s="119">
        <f>75.486-42.375</f>
        <v>33.111000000000004</v>
      </c>
      <c r="J139" s="247"/>
      <c r="K139" s="103" t="s">
        <v>256</v>
      </c>
      <c r="L139" s="531"/>
    </row>
    <row r="140" spans="1:12" ht="21.95" customHeight="1" thickBot="1">
      <c r="A140" s="531"/>
      <c r="B140" s="531"/>
      <c r="C140" s="531"/>
      <c r="D140" s="97">
        <f t="shared" si="3"/>
        <v>0</v>
      </c>
      <c r="E140" s="247"/>
      <c r="F140" s="247"/>
      <c r="G140" s="247"/>
      <c r="H140" s="247"/>
      <c r="I140" s="97">
        <v>0</v>
      </c>
      <c r="J140" s="247"/>
      <c r="K140" s="103" t="s">
        <v>257</v>
      </c>
      <c r="L140" s="531"/>
    </row>
    <row r="141" spans="1:12" ht="21.95" customHeight="1" thickBot="1">
      <c r="A141" s="531"/>
      <c r="B141" s="531"/>
      <c r="C141" s="532"/>
      <c r="D141" s="97">
        <f t="shared" si="3"/>
        <v>0</v>
      </c>
      <c r="E141" s="247"/>
      <c r="F141" s="247"/>
      <c r="G141" s="247"/>
      <c r="H141" s="247"/>
      <c r="I141" s="97">
        <v>0</v>
      </c>
      <c r="J141" s="247"/>
      <c r="K141" s="103" t="s">
        <v>258</v>
      </c>
      <c r="L141" s="532"/>
    </row>
    <row r="142" spans="1:12" ht="21.95" customHeight="1" thickBot="1">
      <c r="A142" s="531"/>
      <c r="B142" s="531"/>
      <c r="C142" s="247">
        <v>2019</v>
      </c>
      <c r="D142" s="108">
        <f t="shared" si="3"/>
        <v>0</v>
      </c>
      <c r="E142" s="107"/>
      <c r="F142" s="107"/>
      <c r="G142" s="107"/>
      <c r="H142" s="107"/>
      <c r="I142" s="108">
        <v>0</v>
      </c>
      <c r="J142" s="247"/>
      <c r="K142" s="103" t="s">
        <v>261</v>
      </c>
      <c r="L142" s="112">
        <v>1</v>
      </c>
    </row>
    <row r="143" spans="1:12" ht="21.95" customHeight="1" thickBot="1">
      <c r="A143" s="531"/>
      <c r="B143" s="531"/>
      <c r="C143" s="247">
        <v>2020</v>
      </c>
      <c r="D143" s="108">
        <f>E143+H143+I143+J143</f>
        <v>0</v>
      </c>
      <c r="E143" s="107"/>
      <c r="F143" s="107"/>
      <c r="G143" s="107"/>
      <c r="H143" s="107"/>
      <c r="I143" s="108">
        <v>0</v>
      </c>
      <c r="J143" s="247"/>
      <c r="K143" s="103" t="s">
        <v>261</v>
      </c>
      <c r="L143" s="112"/>
    </row>
    <row r="144" spans="1:12" ht="21.95" customHeight="1" thickBot="1">
      <c r="A144" s="531"/>
      <c r="B144" s="531"/>
      <c r="C144" s="247">
        <v>2021</v>
      </c>
      <c r="D144" s="108">
        <f>E144+H144+I144+J144</f>
        <v>0</v>
      </c>
      <c r="E144" s="107"/>
      <c r="F144" s="107"/>
      <c r="G144" s="107"/>
      <c r="H144" s="107"/>
      <c r="I144" s="108">
        <v>0</v>
      </c>
      <c r="J144" s="247"/>
      <c r="K144" s="103" t="s">
        <v>261</v>
      </c>
      <c r="L144" s="112">
        <v>1</v>
      </c>
    </row>
    <row r="145" spans="1:12" ht="21.95" customHeight="1" thickBot="1">
      <c r="A145" s="532"/>
      <c r="B145" s="532"/>
      <c r="C145" s="298">
        <v>2022</v>
      </c>
      <c r="D145" s="108">
        <v>0</v>
      </c>
      <c r="E145" s="107"/>
      <c r="F145" s="107"/>
      <c r="G145" s="107"/>
      <c r="H145" s="107"/>
      <c r="I145" s="108">
        <v>0</v>
      </c>
      <c r="J145" s="298"/>
      <c r="K145" s="103" t="s">
        <v>261</v>
      </c>
      <c r="L145" s="112">
        <v>1</v>
      </c>
    </row>
    <row r="146" spans="1:12" ht="21.95" customHeight="1" thickBot="1">
      <c r="A146" s="530" t="s">
        <v>351</v>
      </c>
      <c r="B146" s="530" t="s">
        <v>263</v>
      </c>
      <c r="C146" s="247">
        <v>2017</v>
      </c>
      <c r="D146" s="108">
        <f>E146+H146+I146+J146</f>
        <v>0</v>
      </c>
      <c r="E146" s="107"/>
      <c r="F146" s="107"/>
      <c r="G146" s="107"/>
      <c r="H146" s="107"/>
      <c r="I146" s="108">
        <v>0</v>
      </c>
      <c r="J146" s="247"/>
      <c r="K146" s="103" t="s">
        <v>261</v>
      </c>
      <c r="L146" s="112">
        <v>0.33</v>
      </c>
    </row>
    <row r="147" spans="1:12" ht="21.95" customHeight="1" thickBot="1">
      <c r="A147" s="531"/>
      <c r="B147" s="531"/>
      <c r="C147" s="536">
        <v>2018</v>
      </c>
      <c r="D147" s="118">
        <f>D148+D149+D150+D151+D152+D153+D154</f>
        <v>1307.8987</v>
      </c>
      <c r="E147" s="109">
        <f>E148+E149+E150+E151+E152+E153</f>
        <v>0</v>
      </c>
      <c r="F147" s="109"/>
      <c r="G147" s="109"/>
      <c r="H147" s="109">
        <f>H148+H149+H150+H151+H152+H153</f>
        <v>0</v>
      </c>
      <c r="I147" s="118">
        <f>I154+I153+I152+I151+I150+I149+I148</f>
        <v>1307.8987</v>
      </c>
      <c r="J147" s="109">
        <f>J148+J149+J150+J151+J152+J153</f>
        <v>0</v>
      </c>
      <c r="K147" s="103" t="s">
        <v>261</v>
      </c>
      <c r="L147" s="539" t="s">
        <v>269</v>
      </c>
    </row>
    <row r="148" spans="1:12" ht="21.95" customHeight="1" thickBot="1">
      <c r="A148" s="531"/>
      <c r="B148" s="531"/>
      <c r="C148" s="537"/>
      <c r="D148" s="119">
        <v>165.57900000000001</v>
      </c>
      <c r="E148" s="247"/>
      <c r="F148" s="247"/>
      <c r="G148" s="247"/>
      <c r="H148" s="247"/>
      <c r="I148" s="119">
        <v>165.57900000000001</v>
      </c>
      <c r="J148" s="247"/>
      <c r="K148" s="103" t="s">
        <v>253</v>
      </c>
      <c r="L148" s="540"/>
    </row>
    <row r="149" spans="1:12" ht="21.95" customHeight="1" thickBot="1">
      <c r="A149" s="531"/>
      <c r="B149" s="531"/>
      <c r="C149" s="537"/>
      <c r="D149" s="119">
        <f t="shared" ref="D149:D160" si="4">E149+H149+I149+J149</f>
        <v>25.17</v>
      </c>
      <c r="E149" s="247"/>
      <c r="F149" s="247"/>
      <c r="G149" s="247"/>
      <c r="H149" s="247"/>
      <c r="I149" s="119">
        <f>16+9.17</f>
        <v>25.17</v>
      </c>
      <c r="J149" s="247"/>
      <c r="K149" s="103" t="s">
        <v>254</v>
      </c>
      <c r="L149" s="540"/>
    </row>
    <row r="150" spans="1:12" ht="21.95" customHeight="1" thickBot="1">
      <c r="A150" s="531"/>
      <c r="B150" s="531"/>
      <c r="C150" s="537"/>
      <c r="D150" s="119">
        <f t="shared" si="4"/>
        <v>0</v>
      </c>
      <c r="E150" s="247"/>
      <c r="F150" s="247"/>
      <c r="G150" s="247"/>
      <c r="H150" s="247"/>
      <c r="I150" s="119">
        <v>0</v>
      </c>
      <c r="J150" s="247"/>
      <c r="K150" s="103" t="s">
        <v>255</v>
      </c>
      <c r="L150" s="540"/>
    </row>
    <row r="151" spans="1:12" ht="21.95" customHeight="1" thickBot="1">
      <c r="A151" s="531"/>
      <c r="B151" s="531"/>
      <c r="C151" s="537"/>
      <c r="D151" s="119">
        <f t="shared" si="4"/>
        <v>42.375</v>
      </c>
      <c r="E151" s="247"/>
      <c r="F151" s="247"/>
      <c r="G151" s="247"/>
      <c r="H151" s="247"/>
      <c r="I151" s="119">
        <f>0+42.375</f>
        <v>42.375</v>
      </c>
      <c r="J151" s="247"/>
      <c r="K151" s="103" t="s">
        <v>256</v>
      </c>
      <c r="L151" s="540"/>
    </row>
    <row r="152" spans="1:12" ht="21.95" customHeight="1" thickBot="1">
      <c r="A152" s="531"/>
      <c r="B152" s="531"/>
      <c r="C152" s="537"/>
      <c r="D152" s="119">
        <v>739.86099999999999</v>
      </c>
      <c r="E152" s="247"/>
      <c r="F152" s="247"/>
      <c r="G152" s="247"/>
      <c r="H152" s="247"/>
      <c r="I152" s="119">
        <v>739.86099999999999</v>
      </c>
      <c r="J152" s="247"/>
      <c r="K152" s="103" t="s">
        <v>257</v>
      </c>
      <c r="L152" s="540"/>
    </row>
    <row r="153" spans="1:12" ht="21.95" customHeight="1" thickBot="1">
      <c r="A153" s="531"/>
      <c r="B153" s="531"/>
      <c r="C153" s="537"/>
      <c r="D153" s="120">
        <v>184.91370000000001</v>
      </c>
      <c r="E153" s="244"/>
      <c r="F153" s="244"/>
      <c r="G153" s="244"/>
      <c r="H153" s="244"/>
      <c r="I153" s="120">
        <v>184.91370000000001</v>
      </c>
      <c r="J153" s="244"/>
      <c r="K153" s="113" t="s">
        <v>258</v>
      </c>
      <c r="L153" s="540"/>
    </row>
    <row r="154" spans="1:12" ht="21.95" customHeight="1" thickBot="1">
      <c r="A154" s="531"/>
      <c r="B154" s="531"/>
      <c r="C154" s="538"/>
      <c r="D154" s="124">
        <f>E154+H154+I154+J154</f>
        <v>150</v>
      </c>
      <c r="E154" s="117"/>
      <c r="F154" s="117"/>
      <c r="G154" s="117"/>
      <c r="H154" s="117"/>
      <c r="I154" s="121">
        <v>150</v>
      </c>
      <c r="J154" s="116"/>
      <c r="K154" s="115" t="s">
        <v>273</v>
      </c>
      <c r="L154" s="541"/>
    </row>
    <row r="155" spans="1:12" ht="21.95" customHeight="1" thickBot="1">
      <c r="A155" s="531"/>
      <c r="B155" s="531"/>
      <c r="C155" s="530">
        <v>2019</v>
      </c>
      <c r="D155" s="260">
        <v>104.092</v>
      </c>
      <c r="E155" s="249"/>
      <c r="F155" s="249"/>
      <c r="G155" s="249"/>
      <c r="H155" s="249"/>
      <c r="I155" s="260">
        <v>104.092</v>
      </c>
      <c r="J155" s="246"/>
      <c r="K155" s="114" t="s">
        <v>358</v>
      </c>
      <c r="L155" s="112">
        <v>1</v>
      </c>
    </row>
    <row r="156" spans="1:12" ht="21.95" customHeight="1" thickBot="1">
      <c r="A156" s="531"/>
      <c r="B156" s="531"/>
      <c r="C156" s="532"/>
      <c r="D156" s="260">
        <v>299.44099999999997</v>
      </c>
      <c r="E156" s="259"/>
      <c r="F156" s="259"/>
      <c r="G156" s="259"/>
      <c r="H156" s="259"/>
      <c r="I156" s="260">
        <v>299.44099999999997</v>
      </c>
      <c r="J156" s="257"/>
      <c r="K156" s="114" t="s">
        <v>246</v>
      </c>
      <c r="L156" s="112">
        <v>1</v>
      </c>
    </row>
    <row r="157" spans="1:12" ht="21.95" customHeight="1" thickBot="1">
      <c r="A157" s="531"/>
      <c r="B157" s="531"/>
      <c r="C157" s="247">
        <v>2020</v>
      </c>
      <c r="D157" s="108">
        <v>30</v>
      </c>
      <c r="E157" s="107"/>
      <c r="F157" s="107"/>
      <c r="G157" s="107"/>
      <c r="H157" s="107"/>
      <c r="I157" s="108">
        <v>30</v>
      </c>
      <c r="J157" s="247"/>
      <c r="K157" s="103" t="s">
        <v>247</v>
      </c>
      <c r="L157" s="112">
        <v>1</v>
      </c>
    </row>
    <row r="158" spans="1:12" ht="21.95" customHeight="1" thickBot="1">
      <c r="A158" s="531"/>
      <c r="B158" s="531"/>
      <c r="C158" s="247">
        <v>2021</v>
      </c>
      <c r="D158" s="108">
        <v>30</v>
      </c>
      <c r="E158" s="107"/>
      <c r="F158" s="107"/>
      <c r="G158" s="107"/>
      <c r="H158" s="107"/>
      <c r="I158" s="108">
        <v>30</v>
      </c>
      <c r="J158" s="247"/>
      <c r="K158" s="103" t="s">
        <v>247</v>
      </c>
      <c r="L158" s="112">
        <v>1</v>
      </c>
    </row>
    <row r="159" spans="1:12" ht="21.95" customHeight="1" thickBot="1">
      <c r="A159" s="532"/>
      <c r="B159" s="532"/>
      <c r="C159" s="298">
        <v>2022</v>
      </c>
      <c r="D159" s="108">
        <v>30</v>
      </c>
      <c r="E159" s="107"/>
      <c r="F159" s="107"/>
      <c r="G159" s="107"/>
      <c r="H159" s="107"/>
      <c r="I159" s="108">
        <v>30</v>
      </c>
      <c r="J159" s="298"/>
      <c r="K159" s="103" t="s">
        <v>247</v>
      </c>
      <c r="L159" s="112">
        <v>1</v>
      </c>
    </row>
    <row r="160" spans="1:12" ht="21.95" customHeight="1" thickBot="1">
      <c r="A160" s="530" t="s">
        <v>352</v>
      </c>
      <c r="B160" s="530" t="s">
        <v>264</v>
      </c>
      <c r="C160" s="247">
        <v>2017</v>
      </c>
      <c r="D160" s="108">
        <f t="shared" si="4"/>
        <v>0</v>
      </c>
      <c r="E160" s="107"/>
      <c r="F160" s="107"/>
      <c r="G160" s="107"/>
      <c r="H160" s="107"/>
      <c r="I160" s="108">
        <v>0</v>
      </c>
      <c r="J160" s="247"/>
      <c r="K160" s="103" t="s">
        <v>261</v>
      </c>
      <c r="L160" s="112">
        <v>0.33</v>
      </c>
    </row>
    <row r="161" spans="1:12" ht="21.95" customHeight="1" thickBot="1">
      <c r="A161" s="531"/>
      <c r="B161" s="531"/>
      <c r="C161" s="530">
        <v>2018</v>
      </c>
      <c r="D161" s="118">
        <f>E161+H161+I161+J161</f>
        <v>1682.3688</v>
      </c>
      <c r="E161" s="107"/>
      <c r="F161" s="107"/>
      <c r="G161" s="107"/>
      <c r="H161" s="107"/>
      <c r="I161" s="118">
        <f>I162+I163+I164+I165+I166+I167+I168</f>
        <v>1682.3688</v>
      </c>
      <c r="J161" s="107"/>
      <c r="K161" s="103" t="s">
        <v>261</v>
      </c>
      <c r="L161" s="530" t="s">
        <v>271</v>
      </c>
    </row>
    <row r="162" spans="1:12" ht="21.95" customHeight="1" thickBot="1">
      <c r="A162" s="531"/>
      <c r="B162" s="531"/>
      <c r="C162" s="531"/>
      <c r="D162" s="119">
        <f>E162+H162+I162+J162</f>
        <v>138</v>
      </c>
      <c r="E162" s="247"/>
      <c r="F162" s="247"/>
      <c r="G162" s="247"/>
      <c r="H162" s="247"/>
      <c r="I162" s="119">
        <f>75+63</f>
        <v>138</v>
      </c>
      <c r="J162" s="247"/>
      <c r="K162" s="103" t="s">
        <v>253</v>
      </c>
      <c r="L162" s="531"/>
    </row>
    <row r="163" spans="1:12" ht="21.95" customHeight="1" thickBot="1">
      <c r="A163" s="531"/>
      <c r="B163" s="531"/>
      <c r="C163" s="531"/>
      <c r="D163" s="119">
        <v>1095.29891</v>
      </c>
      <c r="E163" s="247"/>
      <c r="F163" s="247"/>
      <c r="G163" s="247"/>
      <c r="H163" s="247"/>
      <c r="I163" s="119">
        <v>1095.29891</v>
      </c>
      <c r="J163" s="247"/>
      <c r="K163" s="103" t="s">
        <v>254</v>
      </c>
      <c r="L163" s="531"/>
    </row>
    <row r="164" spans="1:12" ht="21.95" customHeight="1" thickBot="1">
      <c r="A164" s="531"/>
      <c r="B164" s="531"/>
      <c r="C164" s="531"/>
      <c r="D164" s="119">
        <v>131.2878</v>
      </c>
      <c r="E164" s="247"/>
      <c r="F164" s="247"/>
      <c r="G164" s="247"/>
      <c r="H164" s="247"/>
      <c r="I164" s="119">
        <v>131.2878</v>
      </c>
      <c r="J164" s="247"/>
      <c r="K164" s="103" t="s">
        <v>255</v>
      </c>
      <c r="L164" s="531"/>
    </row>
    <row r="165" spans="1:12" ht="21.95" customHeight="1" thickBot="1">
      <c r="A165" s="531"/>
      <c r="B165" s="531"/>
      <c r="C165" s="531"/>
      <c r="D165" s="97">
        <f t="shared" ref="D165:D188" si="5">E165+H165+I165+J165</f>
        <v>0</v>
      </c>
      <c r="E165" s="247"/>
      <c r="F165" s="247"/>
      <c r="G165" s="247"/>
      <c r="H165" s="247"/>
      <c r="I165" s="97">
        <v>0</v>
      </c>
      <c r="J165" s="247"/>
      <c r="K165" s="103" t="s">
        <v>256</v>
      </c>
      <c r="L165" s="531"/>
    </row>
    <row r="166" spans="1:12" ht="21.95" customHeight="1" thickBot="1">
      <c r="A166" s="531"/>
      <c r="B166" s="531"/>
      <c r="C166" s="531"/>
      <c r="D166" s="97">
        <f t="shared" si="5"/>
        <v>0</v>
      </c>
      <c r="E166" s="247"/>
      <c r="F166" s="247"/>
      <c r="G166" s="247"/>
      <c r="H166" s="247"/>
      <c r="I166" s="97">
        <v>0</v>
      </c>
      <c r="J166" s="247"/>
      <c r="K166" s="103" t="s">
        <v>257</v>
      </c>
      <c r="L166" s="531"/>
    </row>
    <row r="167" spans="1:12" ht="21.95" customHeight="1" thickBot="1">
      <c r="A167" s="531"/>
      <c r="B167" s="531"/>
      <c r="C167" s="531"/>
      <c r="D167" s="119">
        <v>217.78209000000001</v>
      </c>
      <c r="E167" s="247"/>
      <c r="F167" s="247"/>
      <c r="G167" s="247"/>
      <c r="H167" s="247"/>
      <c r="I167" s="119">
        <v>217.78209000000001</v>
      </c>
      <c r="J167" s="247"/>
      <c r="K167" s="103" t="s">
        <v>258</v>
      </c>
      <c r="L167" s="531"/>
    </row>
    <row r="168" spans="1:12" ht="21.95" customHeight="1" thickBot="1">
      <c r="A168" s="531"/>
      <c r="B168" s="531"/>
      <c r="C168" s="532"/>
      <c r="D168" s="119">
        <f t="shared" si="5"/>
        <v>100</v>
      </c>
      <c r="E168" s="247"/>
      <c r="F168" s="247"/>
      <c r="G168" s="247"/>
      <c r="H168" s="247"/>
      <c r="I168" s="119">
        <v>100</v>
      </c>
      <c r="J168" s="247"/>
      <c r="K168" s="103" t="s">
        <v>273</v>
      </c>
      <c r="L168" s="532"/>
    </row>
    <row r="169" spans="1:12" ht="21.95" customHeight="1" thickBot="1">
      <c r="A169" s="531"/>
      <c r="B169" s="531"/>
      <c r="C169" s="247">
        <v>2019</v>
      </c>
      <c r="D169" s="108">
        <f t="shared" si="5"/>
        <v>0</v>
      </c>
      <c r="E169" s="107"/>
      <c r="F169" s="107"/>
      <c r="G169" s="107"/>
      <c r="H169" s="107"/>
      <c r="I169" s="108">
        <v>0</v>
      </c>
      <c r="J169" s="247"/>
      <c r="K169" s="103" t="s">
        <v>261</v>
      </c>
      <c r="L169" s="112">
        <v>1</v>
      </c>
    </row>
    <row r="170" spans="1:12" ht="21.95" customHeight="1" thickBot="1">
      <c r="A170" s="531"/>
      <c r="B170" s="531"/>
      <c r="C170" s="247">
        <v>2020</v>
      </c>
      <c r="D170" s="108">
        <f t="shared" si="5"/>
        <v>0</v>
      </c>
      <c r="E170" s="107"/>
      <c r="F170" s="107"/>
      <c r="G170" s="107"/>
      <c r="H170" s="107"/>
      <c r="I170" s="108">
        <v>0</v>
      </c>
      <c r="J170" s="247"/>
      <c r="K170" s="103" t="s">
        <v>261</v>
      </c>
      <c r="L170" s="112"/>
    </row>
    <row r="171" spans="1:12" ht="21.95" customHeight="1" thickBot="1">
      <c r="A171" s="531"/>
      <c r="B171" s="531"/>
      <c r="C171" s="247">
        <v>2021</v>
      </c>
      <c r="D171" s="108">
        <f t="shared" si="5"/>
        <v>0</v>
      </c>
      <c r="E171" s="107"/>
      <c r="F171" s="107"/>
      <c r="G171" s="107"/>
      <c r="H171" s="107"/>
      <c r="I171" s="108">
        <v>0</v>
      </c>
      <c r="J171" s="247"/>
      <c r="K171" s="103" t="s">
        <v>261</v>
      </c>
      <c r="L171" s="112">
        <v>1</v>
      </c>
    </row>
    <row r="172" spans="1:12" ht="21.95" customHeight="1" thickBot="1">
      <c r="A172" s="531"/>
      <c r="B172" s="532"/>
      <c r="C172" s="298">
        <v>2022</v>
      </c>
      <c r="D172" s="108">
        <v>0</v>
      </c>
      <c r="E172" s="107"/>
      <c r="F172" s="107"/>
      <c r="G172" s="107"/>
      <c r="H172" s="107"/>
      <c r="I172" s="108">
        <v>0</v>
      </c>
      <c r="J172" s="298"/>
      <c r="K172" s="103" t="s">
        <v>261</v>
      </c>
      <c r="L172" s="112">
        <v>1</v>
      </c>
    </row>
    <row r="173" spans="1:12" ht="21.95" customHeight="1" thickBot="1">
      <c r="A173" s="245"/>
      <c r="B173" s="530" t="s">
        <v>281</v>
      </c>
      <c r="C173" s="247">
        <v>2017</v>
      </c>
      <c r="D173" s="108">
        <f t="shared" si="5"/>
        <v>0</v>
      </c>
      <c r="E173" s="107"/>
      <c r="F173" s="107"/>
      <c r="G173" s="107"/>
      <c r="H173" s="107"/>
      <c r="I173" s="108">
        <v>0</v>
      </c>
      <c r="J173" s="247"/>
      <c r="K173" s="103" t="s">
        <v>282</v>
      </c>
      <c r="L173" s="112"/>
    </row>
    <row r="174" spans="1:12" ht="21.95" customHeight="1" thickBot="1">
      <c r="A174" s="245"/>
      <c r="B174" s="531"/>
      <c r="C174" s="247">
        <v>2018</v>
      </c>
      <c r="D174" s="118">
        <v>0</v>
      </c>
      <c r="E174" s="107"/>
      <c r="F174" s="107"/>
      <c r="G174" s="107"/>
      <c r="H174" s="107"/>
      <c r="I174" s="118">
        <v>0</v>
      </c>
      <c r="J174" s="247"/>
      <c r="K174" s="103" t="s">
        <v>282</v>
      </c>
      <c r="L174" s="112"/>
    </row>
    <row r="175" spans="1:12" ht="21.95" customHeight="1" thickBot="1">
      <c r="A175" s="245"/>
      <c r="B175" s="531"/>
      <c r="C175" s="247">
        <v>2019</v>
      </c>
      <c r="D175" s="219">
        <f t="shared" si="5"/>
        <v>0</v>
      </c>
      <c r="E175" s="107"/>
      <c r="F175" s="107"/>
      <c r="G175" s="107"/>
      <c r="H175" s="107"/>
      <c r="I175" s="108">
        <v>0</v>
      </c>
      <c r="J175" s="247"/>
      <c r="K175" s="103" t="s">
        <v>282</v>
      </c>
      <c r="L175" s="112"/>
    </row>
    <row r="176" spans="1:12" ht="21.95" customHeight="1" thickBot="1">
      <c r="A176" s="245"/>
      <c r="B176" s="531"/>
      <c r="C176" s="247">
        <v>2020</v>
      </c>
      <c r="D176" s="219">
        <f t="shared" si="5"/>
        <v>0</v>
      </c>
      <c r="E176" s="107"/>
      <c r="F176" s="107"/>
      <c r="G176" s="107"/>
      <c r="H176" s="107"/>
      <c r="I176" s="108">
        <v>0</v>
      </c>
      <c r="J176" s="247"/>
      <c r="K176" s="103" t="s">
        <v>282</v>
      </c>
      <c r="L176" s="112"/>
    </row>
    <row r="177" spans="1:12" ht="21.95" customHeight="1" thickBot="1">
      <c r="A177" s="245"/>
      <c r="B177" s="531"/>
      <c r="C177" s="247">
        <v>2021</v>
      </c>
      <c r="D177" s="219">
        <f t="shared" si="5"/>
        <v>0</v>
      </c>
      <c r="E177" s="107"/>
      <c r="F177" s="107"/>
      <c r="G177" s="107"/>
      <c r="H177" s="107"/>
      <c r="I177" s="108">
        <v>0</v>
      </c>
      <c r="J177" s="247"/>
      <c r="K177" s="103" t="s">
        <v>282</v>
      </c>
      <c r="L177" s="112"/>
    </row>
    <row r="178" spans="1:12" ht="21.95" customHeight="1" thickBot="1">
      <c r="A178" s="297"/>
      <c r="B178" s="532"/>
      <c r="C178" s="298">
        <v>2022</v>
      </c>
      <c r="D178" s="219">
        <v>0</v>
      </c>
      <c r="E178" s="107"/>
      <c r="F178" s="107"/>
      <c r="G178" s="107"/>
      <c r="H178" s="107"/>
      <c r="I178" s="108">
        <v>0</v>
      </c>
      <c r="J178" s="298"/>
      <c r="K178" s="103" t="s">
        <v>282</v>
      </c>
      <c r="L178" s="112"/>
    </row>
    <row r="179" spans="1:12" ht="21.95" customHeight="1" thickBot="1">
      <c r="A179" s="530" t="s">
        <v>353</v>
      </c>
      <c r="B179" s="530" t="s">
        <v>265</v>
      </c>
      <c r="C179" s="247">
        <v>2017</v>
      </c>
      <c r="D179" s="219">
        <f t="shared" si="5"/>
        <v>0</v>
      </c>
      <c r="E179" s="107"/>
      <c r="F179" s="107"/>
      <c r="G179" s="107"/>
      <c r="H179" s="107"/>
      <c r="I179" s="108">
        <v>0</v>
      </c>
      <c r="J179" s="247"/>
      <c r="K179" s="103" t="s">
        <v>261</v>
      </c>
      <c r="L179" s="112">
        <v>1</v>
      </c>
    </row>
    <row r="180" spans="1:12" ht="21.95" customHeight="1" thickBot="1">
      <c r="A180" s="531"/>
      <c r="B180" s="531"/>
      <c r="C180" s="245">
        <v>2018</v>
      </c>
      <c r="D180" s="118">
        <f t="shared" si="5"/>
        <v>74.900000000000006</v>
      </c>
      <c r="E180" s="107"/>
      <c r="F180" s="107"/>
      <c r="G180" s="107"/>
      <c r="H180" s="107"/>
      <c r="I180" s="118">
        <v>74.900000000000006</v>
      </c>
      <c r="J180" s="247"/>
      <c r="K180" s="103" t="s">
        <v>253</v>
      </c>
      <c r="L180" s="112">
        <v>1</v>
      </c>
    </row>
    <row r="181" spans="1:12" ht="21.95" customHeight="1" thickBot="1">
      <c r="A181" s="531"/>
      <c r="B181" s="531"/>
      <c r="C181" s="247">
        <v>2019</v>
      </c>
      <c r="D181" s="108">
        <f t="shared" si="5"/>
        <v>0</v>
      </c>
      <c r="E181" s="107"/>
      <c r="F181" s="107"/>
      <c r="G181" s="107"/>
      <c r="H181" s="107"/>
      <c r="I181" s="108">
        <v>0</v>
      </c>
      <c r="J181" s="247"/>
      <c r="K181" s="103" t="s">
        <v>261</v>
      </c>
      <c r="L181" s="112">
        <v>1</v>
      </c>
    </row>
    <row r="182" spans="1:12" ht="21.95" customHeight="1" thickBot="1">
      <c r="A182" s="531"/>
      <c r="B182" s="531"/>
      <c r="C182" s="247">
        <v>2020</v>
      </c>
      <c r="D182" s="108">
        <f t="shared" si="5"/>
        <v>0</v>
      </c>
      <c r="E182" s="107"/>
      <c r="F182" s="107"/>
      <c r="G182" s="107"/>
      <c r="H182" s="107"/>
      <c r="I182" s="108">
        <v>0</v>
      </c>
      <c r="J182" s="247"/>
      <c r="K182" s="103" t="s">
        <v>261</v>
      </c>
      <c r="L182" s="112"/>
    </row>
    <row r="183" spans="1:12" ht="21.95" customHeight="1" thickBot="1">
      <c r="A183" s="531"/>
      <c r="B183" s="531"/>
      <c r="C183" s="247">
        <v>2021</v>
      </c>
      <c r="D183" s="108">
        <f t="shared" si="5"/>
        <v>0</v>
      </c>
      <c r="E183" s="107"/>
      <c r="F183" s="107"/>
      <c r="G183" s="107"/>
      <c r="H183" s="107"/>
      <c r="I183" s="108">
        <v>0</v>
      </c>
      <c r="J183" s="247"/>
      <c r="K183" s="103" t="s">
        <v>261</v>
      </c>
      <c r="L183" s="112">
        <v>1</v>
      </c>
    </row>
    <row r="184" spans="1:12" ht="21.95" customHeight="1" thickBot="1">
      <c r="A184" s="532"/>
      <c r="B184" s="532"/>
      <c r="C184" s="298">
        <v>2022</v>
      </c>
      <c r="D184" s="108">
        <v>0</v>
      </c>
      <c r="E184" s="107"/>
      <c r="F184" s="107"/>
      <c r="G184" s="107"/>
      <c r="H184" s="107"/>
      <c r="I184" s="108">
        <v>0</v>
      </c>
      <c r="J184" s="298"/>
      <c r="K184" s="103" t="s">
        <v>261</v>
      </c>
      <c r="L184" s="112">
        <v>1</v>
      </c>
    </row>
    <row r="185" spans="1:12" ht="21.95" customHeight="1" thickBot="1">
      <c r="A185" s="530" t="s">
        <v>354</v>
      </c>
      <c r="B185" s="530" t="s">
        <v>266</v>
      </c>
      <c r="C185" s="107">
        <v>2017</v>
      </c>
      <c r="D185" s="108">
        <f t="shared" si="5"/>
        <v>0</v>
      </c>
      <c r="E185" s="107"/>
      <c r="F185" s="107"/>
      <c r="G185" s="107"/>
      <c r="H185" s="107"/>
      <c r="I185" s="108">
        <v>0</v>
      </c>
      <c r="J185" s="247"/>
      <c r="K185" s="103" t="s">
        <v>261</v>
      </c>
      <c r="L185" s="112">
        <v>0</v>
      </c>
    </row>
    <row r="186" spans="1:12" ht="21.95" customHeight="1" thickBot="1">
      <c r="A186" s="531"/>
      <c r="B186" s="531"/>
      <c r="C186" s="543">
        <v>2018</v>
      </c>
      <c r="D186" s="109">
        <v>0</v>
      </c>
      <c r="E186" s="107"/>
      <c r="F186" s="107"/>
      <c r="G186" s="107"/>
      <c r="H186" s="107"/>
      <c r="I186" s="108">
        <v>0</v>
      </c>
      <c r="J186" s="247"/>
      <c r="K186" s="103" t="s">
        <v>283</v>
      </c>
      <c r="L186" s="112"/>
    </row>
    <row r="187" spans="1:12" ht="21.95" customHeight="1" thickBot="1">
      <c r="A187" s="531"/>
      <c r="B187" s="531"/>
      <c r="C187" s="544"/>
      <c r="D187" s="118">
        <v>30.15897</v>
      </c>
      <c r="E187" s="107"/>
      <c r="F187" s="107"/>
      <c r="G187" s="107"/>
      <c r="H187" s="107"/>
      <c r="I187" s="118">
        <v>30.15897</v>
      </c>
      <c r="J187" s="247"/>
      <c r="K187" s="103" t="s">
        <v>273</v>
      </c>
      <c r="L187" s="112">
        <v>1</v>
      </c>
    </row>
    <row r="188" spans="1:12" ht="21.95" customHeight="1" thickBot="1">
      <c r="A188" s="531"/>
      <c r="B188" s="531"/>
      <c r="C188" s="107">
        <v>2019</v>
      </c>
      <c r="D188" s="108">
        <f t="shared" si="5"/>
        <v>0</v>
      </c>
      <c r="E188" s="107"/>
      <c r="F188" s="107"/>
      <c r="G188" s="107"/>
      <c r="H188" s="107"/>
      <c r="I188" s="108">
        <v>0</v>
      </c>
      <c r="J188" s="247"/>
      <c r="K188" s="103" t="s">
        <v>261</v>
      </c>
      <c r="L188" s="112">
        <v>1</v>
      </c>
    </row>
    <row r="189" spans="1:12" ht="21.95" customHeight="1" thickBot="1">
      <c r="A189" s="531"/>
      <c r="B189" s="531"/>
      <c r="C189" s="107">
        <v>2020</v>
      </c>
      <c r="D189" s="108">
        <v>41</v>
      </c>
      <c r="E189" s="107"/>
      <c r="F189" s="107"/>
      <c r="G189" s="107"/>
      <c r="H189" s="107"/>
      <c r="I189" s="108">
        <v>41</v>
      </c>
      <c r="J189" s="247"/>
      <c r="K189" s="103" t="s">
        <v>247</v>
      </c>
      <c r="L189" s="112">
        <v>1</v>
      </c>
    </row>
    <row r="190" spans="1:12" ht="21.95" customHeight="1" thickBot="1">
      <c r="A190" s="531"/>
      <c r="B190" s="531"/>
      <c r="C190" s="107">
        <v>2021</v>
      </c>
      <c r="D190" s="108">
        <v>41</v>
      </c>
      <c r="E190" s="107"/>
      <c r="F190" s="107"/>
      <c r="G190" s="107"/>
      <c r="H190" s="107"/>
      <c r="I190" s="108">
        <v>41</v>
      </c>
      <c r="J190" s="298"/>
      <c r="K190" s="103" t="s">
        <v>247</v>
      </c>
      <c r="L190" s="112">
        <v>1</v>
      </c>
    </row>
    <row r="191" spans="1:12" ht="21.95" customHeight="1" thickBot="1">
      <c r="A191" s="532"/>
      <c r="B191" s="532"/>
      <c r="C191" s="107">
        <v>2022</v>
      </c>
      <c r="D191" s="108">
        <v>41</v>
      </c>
      <c r="E191" s="107"/>
      <c r="F191" s="107"/>
      <c r="G191" s="107"/>
      <c r="H191" s="107"/>
      <c r="I191" s="108">
        <v>41</v>
      </c>
      <c r="J191" s="247"/>
      <c r="K191" s="103" t="s">
        <v>247</v>
      </c>
      <c r="L191" s="112">
        <v>1</v>
      </c>
    </row>
    <row r="192" spans="1:12" ht="21" customHeight="1" thickBot="1">
      <c r="A192" s="545" t="s">
        <v>355</v>
      </c>
      <c r="B192" s="546"/>
      <c r="C192" s="546"/>
      <c r="D192" s="546"/>
      <c r="E192" s="546"/>
      <c r="F192" s="546"/>
      <c r="G192" s="546"/>
      <c r="H192" s="546"/>
      <c r="I192" s="546"/>
      <c r="J192" s="546"/>
      <c r="K192" s="546"/>
      <c r="L192" s="547"/>
    </row>
    <row r="193" spans="1:13" ht="19.5" customHeight="1">
      <c r="A193" s="548" t="s">
        <v>228</v>
      </c>
      <c r="B193" s="549"/>
      <c r="C193" s="549"/>
      <c r="D193" s="549"/>
      <c r="E193" s="549"/>
      <c r="F193" s="549"/>
      <c r="G193" s="549"/>
      <c r="H193" s="549"/>
      <c r="I193" s="549"/>
      <c r="J193" s="549"/>
      <c r="K193" s="549"/>
      <c r="L193" s="550"/>
    </row>
    <row r="194" spans="1:13" ht="18" customHeight="1" thickBot="1">
      <c r="A194" s="551" t="s">
        <v>229</v>
      </c>
      <c r="B194" s="552"/>
      <c r="C194" s="552"/>
      <c r="D194" s="552"/>
      <c r="E194" s="552"/>
      <c r="F194" s="552"/>
      <c r="G194" s="552"/>
      <c r="H194" s="552"/>
      <c r="I194" s="552"/>
      <c r="J194" s="552"/>
      <c r="K194" s="552"/>
      <c r="L194" s="553"/>
    </row>
    <row r="195" spans="1:13" ht="120.75" customHeight="1" thickBot="1">
      <c r="A195" s="250">
        <v>25</v>
      </c>
      <c r="B195" s="246" t="s">
        <v>230</v>
      </c>
      <c r="C195" s="246" t="s">
        <v>231</v>
      </c>
      <c r="D195" s="246" t="s">
        <v>10</v>
      </c>
      <c r="E195" s="246" t="s">
        <v>10</v>
      </c>
      <c r="F195" s="246" t="s">
        <v>10</v>
      </c>
      <c r="G195" s="246" t="s">
        <v>10</v>
      </c>
      <c r="H195" s="246" t="s">
        <v>10</v>
      </c>
      <c r="I195" s="246" t="s">
        <v>10</v>
      </c>
      <c r="J195" s="246" t="s">
        <v>10</v>
      </c>
      <c r="K195" s="246" t="s">
        <v>331</v>
      </c>
      <c r="L195" s="246" t="s">
        <v>232</v>
      </c>
    </row>
    <row r="196" spans="1:13" s="102" customFormat="1" ht="223.9" customHeight="1" thickBot="1">
      <c r="A196" s="252">
        <v>26</v>
      </c>
      <c r="B196" s="247" t="s">
        <v>233</v>
      </c>
      <c r="C196" s="247" t="s">
        <v>231</v>
      </c>
      <c r="D196" s="247" t="s">
        <v>10</v>
      </c>
      <c r="E196" s="247" t="s">
        <v>10</v>
      </c>
      <c r="F196" s="247" t="s">
        <v>10</v>
      </c>
      <c r="G196" s="247" t="s">
        <v>10</v>
      </c>
      <c r="H196" s="247" t="s">
        <v>10</v>
      </c>
      <c r="I196" s="247" t="s">
        <v>10</v>
      </c>
      <c r="J196" s="247" t="s">
        <v>10</v>
      </c>
      <c r="K196" s="99" t="s">
        <v>332</v>
      </c>
      <c r="L196" s="100" t="s">
        <v>234</v>
      </c>
      <c r="M196" s="101"/>
    </row>
    <row r="197" spans="1:13" s="105" customFormat="1" ht="175.9" customHeight="1" thickBot="1">
      <c r="A197" s="248">
        <v>27</v>
      </c>
      <c r="B197" s="247" t="s">
        <v>235</v>
      </c>
      <c r="C197" s="247" t="s">
        <v>297</v>
      </c>
      <c r="D197" s="247" t="s">
        <v>10</v>
      </c>
      <c r="E197" s="247" t="s">
        <v>10</v>
      </c>
      <c r="F197" s="247" t="s">
        <v>10</v>
      </c>
      <c r="G197" s="247" t="s">
        <v>10</v>
      </c>
      <c r="H197" s="247" t="s">
        <v>10</v>
      </c>
      <c r="I197" s="247" t="s">
        <v>10</v>
      </c>
      <c r="J197" s="247"/>
      <c r="K197" s="103" t="s">
        <v>236</v>
      </c>
      <c r="L197" s="247" t="s">
        <v>237</v>
      </c>
      <c r="M197" s="104"/>
    </row>
    <row r="198" spans="1:13" ht="67.7" customHeight="1" thickBot="1">
      <c r="A198" s="250">
        <v>28</v>
      </c>
      <c r="B198" s="100" t="s">
        <v>238</v>
      </c>
      <c r="C198" s="247" t="s">
        <v>231</v>
      </c>
      <c r="D198" s="247" t="s">
        <v>10</v>
      </c>
      <c r="E198" s="247" t="s">
        <v>10</v>
      </c>
      <c r="F198" s="247" t="s">
        <v>10</v>
      </c>
      <c r="G198" s="247" t="s">
        <v>10</v>
      </c>
      <c r="H198" s="247" t="s">
        <v>10</v>
      </c>
      <c r="I198" s="247" t="s">
        <v>10</v>
      </c>
      <c r="J198" s="247" t="s">
        <v>10</v>
      </c>
      <c r="K198" s="95" t="s">
        <v>239</v>
      </c>
      <c r="L198" s="247" t="s">
        <v>240</v>
      </c>
    </row>
    <row r="199" spans="1:13" ht="45" customHeight="1" thickBot="1">
      <c r="A199" s="246">
        <v>29</v>
      </c>
      <c r="B199" s="247" t="s">
        <v>241</v>
      </c>
      <c r="C199" s="247" t="s">
        <v>231</v>
      </c>
      <c r="D199" s="247" t="s">
        <v>10</v>
      </c>
      <c r="E199" s="247" t="s">
        <v>10</v>
      </c>
      <c r="F199" s="247" t="s">
        <v>10</v>
      </c>
      <c r="G199" s="247" t="s">
        <v>10</v>
      </c>
      <c r="H199" s="247" t="s">
        <v>10</v>
      </c>
      <c r="I199" s="247" t="s">
        <v>10</v>
      </c>
      <c r="J199" s="247" t="s">
        <v>10</v>
      </c>
      <c r="K199" s="103" t="s">
        <v>333</v>
      </c>
      <c r="L199" s="247" t="s">
        <v>242</v>
      </c>
    </row>
    <row r="200" spans="1:13" ht="54.6" customHeight="1" thickBot="1">
      <c r="A200" s="247">
        <v>30</v>
      </c>
      <c r="B200" s="247" t="s">
        <v>243</v>
      </c>
      <c r="C200" s="298" t="s">
        <v>361</v>
      </c>
      <c r="D200" s="247" t="s">
        <v>10</v>
      </c>
      <c r="E200" s="247" t="s">
        <v>10</v>
      </c>
      <c r="F200" s="247" t="s">
        <v>10</v>
      </c>
      <c r="G200" s="247" t="s">
        <v>10</v>
      </c>
      <c r="H200" s="247" t="s">
        <v>10</v>
      </c>
      <c r="I200" s="247" t="s">
        <v>10</v>
      </c>
      <c r="J200" s="247" t="s">
        <v>10</v>
      </c>
      <c r="K200" s="103" t="s">
        <v>244</v>
      </c>
      <c r="L200" s="247" t="s">
        <v>214</v>
      </c>
    </row>
    <row r="201" spans="1:13" ht="23.85" customHeight="1" thickBot="1">
      <c r="A201" s="536" t="s">
        <v>53</v>
      </c>
      <c r="B201" s="539"/>
      <c r="C201" s="107">
        <v>2017</v>
      </c>
      <c r="D201" s="118">
        <f>I201</f>
        <v>5</v>
      </c>
      <c r="E201" s="108" t="s">
        <v>10</v>
      </c>
      <c r="F201" s="108"/>
      <c r="G201" s="108"/>
      <c r="H201" s="108" t="s">
        <v>10</v>
      </c>
      <c r="I201" s="118">
        <f>I42</f>
        <v>5</v>
      </c>
      <c r="J201" s="247" t="s">
        <v>10</v>
      </c>
      <c r="K201" s="533"/>
      <c r="L201" s="530"/>
    </row>
    <row r="202" spans="1:13" ht="23.85" customHeight="1" thickBot="1">
      <c r="A202" s="537"/>
      <c r="B202" s="540"/>
      <c r="C202" s="107">
        <v>2018</v>
      </c>
      <c r="D202" s="118">
        <f>D43+D52+D53+D54+D55+D56+D57+D110+D111+D112+D113+D114+D115+D124+D125+D126+D127+D128+D129+D136+D137+D138+D139+D140+D141+D148+D149+D150+D151+D152+D153+D154+D162+D163+D164+D165+D166+D167+D168+D174+D180+D186+D187</f>
        <v>7062.775779999999</v>
      </c>
      <c r="E202" s="118" t="s">
        <v>10</v>
      </c>
      <c r="F202" s="118"/>
      <c r="G202" s="118"/>
      <c r="H202" s="118" t="s">
        <v>10</v>
      </c>
      <c r="I202" s="118">
        <f>D202</f>
        <v>7062.775779999999</v>
      </c>
      <c r="J202" s="118" t="s">
        <v>10</v>
      </c>
      <c r="K202" s="534"/>
      <c r="L202" s="531"/>
    </row>
    <row r="203" spans="1:13" ht="23.85" customHeight="1" thickBot="1">
      <c r="A203" s="537"/>
      <c r="B203" s="540"/>
      <c r="C203" s="107">
        <v>2019</v>
      </c>
      <c r="D203" s="118">
        <f>D44+D116+D117+D155+D156</f>
        <v>526.077</v>
      </c>
      <c r="E203" s="108" t="s">
        <v>10</v>
      </c>
      <c r="F203" s="108"/>
      <c r="G203" s="108"/>
      <c r="H203" s="108" t="s">
        <v>10</v>
      </c>
      <c r="I203" s="118">
        <f>I44+I116+I117+I155+I156</f>
        <v>526.077</v>
      </c>
      <c r="J203" s="247" t="s">
        <v>10</v>
      </c>
      <c r="K203" s="534"/>
      <c r="L203" s="531"/>
    </row>
    <row r="204" spans="1:13" ht="37.35" customHeight="1" thickBot="1">
      <c r="A204" s="537"/>
      <c r="B204" s="540"/>
      <c r="C204" s="107">
        <v>2020</v>
      </c>
      <c r="D204" s="118">
        <f>D189+D182+D176+D170+D157+D143+D131+D119+D118+D45+D22</f>
        <v>124</v>
      </c>
      <c r="E204" s="108" t="s">
        <v>10</v>
      </c>
      <c r="F204" s="108"/>
      <c r="G204" s="108"/>
      <c r="H204" s="108" t="s">
        <v>10</v>
      </c>
      <c r="I204" s="118">
        <f>D204</f>
        <v>124</v>
      </c>
      <c r="J204" s="247" t="s">
        <v>10</v>
      </c>
      <c r="K204" s="534"/>
      <c r="L204" s="531"/>
    </row>
    <row r="205" spans="1:13" ht="39.75" customHeight="1" thickBot="1">
      <c r="A205" s="537"/>
      <c r="B205" s="540"/>
      <c r="C205" s="107">
        <v>2021</v>
      </c>
      <c r="D205" s="118">
        <f>D190+D183+D177+D171+D158+D144+D132+D120+D46</f>
        <v>89</v>
      </c>
      <c r="E205" s="108" t="s">
        <v>10</v>
      </c>
      <c r="F205" s="108"/>
      <c r="G205" s="108"/>
      <c r="H205" s="108" t="s">
        <v>10</v>
      </c>
      <c r="I205" s="118">
        <f>D205</f>
        <v>89</v>
      </c>
      <c r="J205" s="247" t="s">
        <v>10</v>
      </c>
      <c r="K205" s="534"/>
      <c r="L205" s="531"/>
    </row>
    <row r="206" spans="1:13" ht="39.75" customHeight="1" thickBot="1">
      <c r="A206" s="537"/>
      <c r="B206" s="540"/>
      <c r="C206" s="107">
        <v>2022</v>
      </c>
      <c r="D206" s="118">
        <f>D191+D184+D178+D172+D159+D145+D133+D121+D47</f>
        <v>89</v>
      </c>
      <c r="E206" s="108"/>
      <c r="F206" s="108"/>
      <c r="G206" s="108"/>
      <c r="H206" s="108"/>
      <c r="I206" s="118">
        <f>I191+I184+I178+I172+I159+I145+I133+I121+I47</f>
        <v>89</v>
      </c>
      <c r="J206" s="298"/>
      <c r="K206" s="534"/>
      <c r="L206" s="531"/>
    </row>
    <row r="207" spans="1:13" ht="24" customHeight="1" thickBot="1">
      <c r="A207" s="538"/>
      <c r="B207" s="541"/>
      <c r="C207" s="107" t="s">
        <v>361</v>
      </c>
      <c r="D207" s="118">
        <f>D201+D202+D203+D204+D205+D206</f>
        <v>7895.8527799999993</v>
      </c>
      <c r="E207" s="108" t="s">
        <v>10</v>
      </c>
      <c r="F207" s="108"/>
      <c r="G207" s="108"/>
      <c r="H207" s="108" t="s">
        <v>10</v>
      </c>
      <c r="I207" s="118">
        <f>D207</f>
        <v>7895.8527799999993</v>
      </c>
      <c r="J207" s="247" t="s">
        <v>10</v>
      </c>
      <c r="K207" s="535"/>
      <c r="L207" s="532"/>
    </row>
    <row r="208" spans="1:13" ht="48" customHeight="1">
      <c r="A208" s="549" t="s">
        <v>334</v>
      </c>
      <c r="B208" s="549"/>
      <c r="C208" s="549"/>
      <c r="D208" s="549"/>
      <c r="E208" s="549"/>
      <c r="F208" s="549"/>
      <c r="G208" s="549"/>
      <c r="H208" s="549"/>
      <c r="I208" s="549"/>
      <c r="J208" s="549"/>
      <c r="K208" s="549"/>
      <c r="L208" s="549"/>
    </row>
    <row r="209" spans="1:12" ht="47.1" customHeight="1">
      <c r="A209" s="542" t="s">
        <v>335</v>
      </c>
      <c r="B209" s="542"/>
      <c r="C209" s="542"/>
      <c r="D209" s="542"/>
      <c r="E209" s="542"/>
      <c r="F209" s="542"/>
      <c r="G209" s="542"/>
      <c r="H209" s="542"/>
      <c r="I209" s="542"/>
      <c r="J209" s="542"/>
      <c r="K209" s="542"/>
      <c r="L209" s="542"/>
    </row>
    <row r="210" spans="1:12" ht="15.75" customHeight="1">
      <c r="A210" s="542" t="s">
        <v>336</v>
      </c>
      <c r="B210" s="542"/>
      <c r="C210" s="542"/>
      <c r="D210" s="542"/>
      <c r="E210" s="542"/>
      <c r="F210" s="542"/>
      <c r="G210" s="542"/>
      <c r="H210" s="542"/>
      <c r="I210" s="542"/>
      <c r="J210" s="542"/>
      <c r="K210" s="542"/>
      <c r="L210" s="542"/>
    </row>
    <row r="211" spans="1:12" ht="14.25" customHeight="1">
      <c r="A211" s="542" t="s">
        <v>337</v>
      </c>
      <c r="B211" s="542"/>
      <c r="C211" s="542"/>
      <c r="D211" s="542"/>
      <c r="E211" s="542"/>
      <c r="F211" s="542"/>
      <c r="G211" s="542"/>
      <c r="H211" s="542"/>
      <c r="I211" s="542"/>
      <c r="J211" s="542"/>
      <c r="K211" s="542"/>
      <c r="L211" s="542"/>
    </row>
    <row r="212" spans="1:12" ht="30" customHeight="1">
      <c r="A212" s="93"/>
      <c r="B212" s="3"/>
    </row>
    <row r="213" spans="1:12" ht="18" customHeight="1">
      <c r="A213" s="93"/>
      <c r="B213" s="3"/>
    </row>
    <row r="214" spans="1:12" ht="20.25" customHeight="1">
      <c r="A214" s="93"/>
      <c r="B214" s="3"/>
    </row>
    <row r="215" spans="1:12" ht="19.5" customHeight="1">
      <c r="A215" s="93"/>
      <c r="B215" s="3"/>
    </row>
    <row r="216" spans="1:12" ht="23.25" customHeight="1"/>
    <row r="217" spans="1:12" ht="18.95" customHeight="1"/>
    <row r="218" spans="1:12" ht="18" customHeight="1">
      <c r="B218" s="3"/>
    </row>
    <row r="219" spans="1:12" ht="16.5" customHeight="1">
      <c r="B219" s="3"/>
    </row>
    <row r="220" spans="1:12" ht="16.5" customHeight="1">
      <c r="B220" s="3"/>
    </row>
  </sheetData>
  <sheetProtection selectLockedCells="1" selectUnlockedCells="1"/>
  <mergeCells count="86">
    <mergeCell ref="A108:A121"/>
    <mergeCell ref="B108:B121"/>
    <mergeCell ref="C101:C107"/>
    <mergeCell ref="L101:L107"/>
    <mergeCell ref="B51:B107"/>
    <mergeCell ref="L51:L78"/>
    <mergeCell ref="L90:L99"/>
    <mergeCell ref="L79:L89"/>
    <mergeCell ref="A51:A100"/>
    <mergeCell ref="C79:C89"/>
    <mergeCell ref="C51:C65"/>
    <mergeCell ref="C90:C100"/>
    <mergeCell ref="C66:C78"/>
    <mergeCell ref="C118:C119"/>
    <mergeCell ref="C109:C115"/>
    <mergeCell ref="L109:L115"/>
    <mergeCell ref="C123:C129"/>
    <mergeCell ref="L123:L129"/>
    <mergeCell ref="C135:C141"/>
    <mergeCell ref="L135:L141"/>
    <mergeCell ref="C116:C117"/>
    <mergeCell ref="L31:L37"/>
    <mergeCell ref="A35:A37"/>
    <mergeCell ref="C35:C37"/>
    <mergeCell ref="A42:A47"/>
    <mergeCell ref="B42:B47"/>
    <mergeCell ref="K42:K47"/>
    <mergeCell ref="L42:L47"/>
    <mergeCell ref="G7:H7"/>
    <mergeCell ref="A10:L10"/>
    <mergeCell ref="A11:L11"/>
    <mergeCell ref="A12:L12"/>
    <mergeCell ref="A25:A28"/>
    <mergeCell ref="C25:C28"/>
    <mergeCell ref="L25:L28"/>
    <mergeCell ref="B19:B24"/>
    <mergeCell ref="A19:A24"/>
    <mergeCell ref="K19:K21"/>
    <mergeCell ref="K23:K24"/>
    <mergeCell ref="K25:K26"/>
    <mergeCell ref="L19:L24"/>
    <mergeCell ref="B1:L1"/>
    <mergeCell ref="A2:L2"/>
    <mergeCell ref="A3:L3"/>
    <mergeCell ref="A4:A8"/>
    <mergeCell ref="B4:B8"/>
    <mergeCell ref="C4:C8"/>
    <mergeCell ref="D4:D8"/>
    <mergeCell ref="E4:I4"/>
    <mergeCell ref="J4:J8"/>
    <mergeCell ref="K4:K8"/>
    <mergeCell ref="L4:L8"/>
    <mergeCell ref="E5:E8"/>
    <mergeCell ref="F5:I5"/>
    <mergeCell ref="F6:H6"/>
    <mergeCell ref="I6:I8"/>
    <mergeCell ref="F7:F8"/>
    <mergeCell ref="B173:B178"/>
    <mergeCell ref="B179:B184"/>
    <mergeCell ref="A179:A184"/>
    <mergeCell ref="A211:L211"/>
    <mergeCell ref="C186:C187"/>
    <mergeCell ref="A192:L192"/>
    <mergeCell ref="A193:L193"/>
    <mergeCell ref="A194:L194"/>
    <mergeCell ref="A185:A191"/>
    <mergeCell ref="B185:B191"/>
    <mergeCell ref="A201:B207"/>
    <mergeCell ref="A208:L208"/>
    <mergeCell ref="A209:L209"/>
    <mergeCell ref="A210:L210"/>
    <mergeCell ref="L201:L207"/>
    <mergeCell ref="K201:K207"/>
    <mergeCell ref="C147:C154"/>
    <mergeCell ref="L147:L154"/>
    <mergeCell ref="C161:C168"/>
    <mergeCell ref="L161:L168"/>
    <mergeCell ref="B146:B159"/>
    <mergeCell ref="C155:C156"/>
    <mergeCell ref="B122:B133"/>
    <mergeCell ref="A122:A133"/>
    <mergeCell ref="B134:B145"/>
    <mergeCell ref="A134:A145"/>
    <mergeCell ref="B160:B172"/>
    <mergeCell ref="A160:A172"/>
    <mergeCell ref="A146:A159"/>
  </mergeCells>
  <printOptions horizontalCentered="1"/>
  <pageMargins left="0.19685039370078741" right="0.19685039370078741" top="0.27559055118110237" bottom="0.23622047244094491" header="0.51181102362204722" footer="0.51181102362204722"/>
  <pageSetup paperSize="9" scale="34" firstPageNumber="0" orientation="landscape" horizontalDpi="300" verticalDpi="300" r:id="rId1"/>
  <headerFooter alignWithMargins="0"/>
  <rowBreaks count="6" manualBreakCount="6">
    <brk id="27" max="11" man="1"/>
    <brk id="49" max="11" man="1"/>
    <brk id="74" max="11" man="1"/>
    <brk id="107" max="11" man="1"/>
    <brk id="168" max="11" man="1"/>
    <brk id="19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 </vt:lpstr>
      <vt:lpstr>БДД!Excel_BuiltIn_Print_Area</vt:lpstr>
      <vt:lpstr>Наркотики!Excel_BuiltIn_Print_Area</vt:lpstr>
      <vt:lpstr>'Экстремизм '!Excel_BuiltIn_Print_Area</vt:lpstr>
      <vt:lpstr>Наркотики!Область_печати</vt:lpstr>
      <vt:lpstr>Правонарушения!Область_печати</vt:lpstr>
      <vt:lpstr>РЕС.ОБЕСПЕЧЕНИЕ!Область_печати</vt:lpstr>
      <vt:lpstr>'Экстремизм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Игнатосян</dc:creator>
  <cp:lastModifiedBy>Уханова Юлия</cp:lastModifiedBy>
  <cp:lastPrinted>2019-09-24T08:48:47Z</cp:lastPrinted>
  <dcterms:created xsi:type="dcterms:W3CDTF">2018-05-25T13:47:09Z</dcterms:created>
  <dcterms:modified xsi:type="dcterms:W3CDTF">2019-09-24T08:55:20Z</dcterms:modified>
</cp:coreProperties>
</file>