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649"/>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sheetId="6" r:id="rId6"/>
  </sheets>
  <definedNames>
    <definedName name="Excel_BuiltIn_Print_Area" localSheetId="2">БДД!$A$2:$L$117</definedName>
    <definedName name="Excel_BuiltIn_Print_Area" localSheetId="3">Наркотики!$A$2:$M$74</definedName>
    <definedName name="Excel_BuiltIn_Print_Area" localSheetId="5">Экстремизм!$A$2:$L$185</definedName>
    <definedName name="_xlnm.Print_Area" localSheetId="3">Наркотики!$A$1:$M$74</definedName>
    <definedName name="_xlnm.Print_Area" localSheetId="1">Правонарушения!$A$1:$L$55</definedName>
    <definedName name="_xlnm.Print_Area" localSheetId="0">РЕС.ОБЕСПЕЧЕНИЕ!$B$1:$K$45</definedName>
    <definedName name="_xlnm.Print_Area" localSheetId="5">Экстремизм!$A$1:$L$186</definedName>
  </definedNames>
  <calcPr calcId="145621"/>
</workbook>
</file>

<file path=xl/calcChain.xml><?xml version="1.0" encoding="utf-8"?>
<calcChain xmlns="http://schemas.openxmlformats.org/spreadsheetml/2006/main">
  <c r="D180" i="6"/>
  <c r="D43" i="1" s="1"/>
  <c r="D56" i="5"/>
  <c r="D38" i="1" s="1"/>
  <c r="D55" i="5"/>
  <c r="I55" s="1"/>
  <c r="D72" i="4"/>
  <c r="I72" s="1"/>
  <c r="I112" i="3"/>
  <c r="I26" i="1" s="1"/>
  <c r="D111" i="3"/>
  <c r="D25" i="1" s="1"/>
  <c r="D109" i="3"/>
  <c r="D24" i="1" s="1"/>
  <c r="D175" i="6"/>
  <c r="D169"/>
  <c r="D164"/>
  <c r="D159"/>
  <c r="D135"/>
  <c r="D147"/>
  <c r="I56" i="5" l="1"/>
  <c r="I180" i="6"/>
  <c r="D31" i="1"/>
  <c r="D113" i="6"/>
  <c r="I111" i="3"/>
  <c r="I25" i="1" s="1"/>
  <c r="I109" i="3"/>
  <c r="I24" i="1" s="1"/>
  <c r="I52" i="2"/>
  <c r="I53"/>
  <c r="I54"/>
  <c r="J53"/>
  <c r="J54"/>
  <c r="D53"/>
  <c r="D13" i="1" s="1"/>
  <c r="D54" i="2"/>
  <c r="D54" i="6"/>
  <c r="I13" i="1" l="1"/>
  <c r="M13" s="1"/>
  <c r="D20"/>
  <c r="I38"/>
  <c r="I20"/>
  <c r="I19"/>
  <c r="I51" i="2"/>
  <c r="I55" s="1"/>
  <c r="F13" i="1"/>
  <c r="F111" i="3"/>
  <c r="F113" s="1"/>
  <c r="E54" i="6"/>
  <c r="H54"/>
  <c r="I54"/>
  <c r="J54"/>
  <c r="I144"/>
  <c r="D165"/>
  <c r="D163"/>
  <c r="D162"/>
  <c r="D161"/>
  <c r="I156"/>
  <c r="I153"/>
  <c r="I152"/>
  <c r="I151"/>
  <c r="I142"/>
  <c r="I140"/>
  <c r="I139"/>
  <c r="I131"/>
  <c r="I129"/>
  <c r="D129" s="1"/>
  <c r="I122"/>
  <c r="I120"/>
  <c r="D120" s="1"/>
  <c r="I119"/>
  <c r="I118"/>
  <c r="D118" s="1"/>
  <c r="I117"/>
  <c r="D117" s="1"/>
  <c r="I111"/>
  <c r="D111" s="1"/>
  <c r="I109"/>
  <c r="I108"/>
  <c r="I64" s="1"/>
  <c r="D64" s="1"/>
  <c r="I107"/>
  <c r="I106"/>
  <c r="D106" s="1"/>
  <c r="I68"/>
  <c r="D68" s="1"/>
  <c r="D156"/>
  <c r="D145"/>
  <c r="H65"/>
  <c r="J65"/>
  <c r="E64"/>
  <c r="H64"/>
  <c r="J64"/>
  <c r="J63"/>
  <c r="E63"/>
  <c r="H63"/>
  <c r="J62"/>
  <c r="E62"/>
  <c r="H62"/>
  <c r="D176"/>
  <c r="D174"/>
  <c r="D173"/>
  <c r="D171"/>
  <c r="D170"/>
  <c r="D168"/>
  <c r="D166"/>
  <c r="D167"/>
  <c r="D149"/>
  <c r="D152"/>
  <c r="D153"/>
  <c r="D154"/>
  <c r="D155"/>
  <c r="D157"/>
  <c r="D158"/>
  <c r="D160"/>
  <c r="D151"/>
  <c r="D137"/>
  <c r="J138"/>
  <c r="D140"/>
  <c r="D141"/>
  <c r="D142"/>
  <c r="D144"/>
  <c r="D146"/>
  <c r="D148"/>
  <c r="D139"/>
  <c r="E138"/>
  <c r="H138"/>
  <c r="D136"/>
  <c r="D128"/>
  <c r="D130"/>
  <c r="D131"/>
  <c r="D132"/>
  <c r="D133"/>
  <c r="D134"/>
  <c r="D126"/>
  <c r="D122"/>
  <c r="D119"/>
  <c r="D121"/>
  <c r="D66" s="1"/>
  <c r="E116"/>
  <c r="H116"/>
  <c r="J116"/>
  <c r="D108"/>
  <c r="D109"/>
  <c r="D110"/>
  <c r="D112"/>
  <c r="D114"/>
  <c r="I105"/>
  <c r="I177"/>
  <c r="D177" s="1"/>
  <c r="D31" i="5"/>
  <c r="D32"/>
  <c r="D54" s="1"/>
  <c r="D36"/>
  <c r="D37"/>
  <c r="I52"/>
  <c r="D52" s="1"/>
  <c r="I53"/>
  <c r="D53" s="1"/>
  <c r="I54"/>
  <c r="I36" i="1" s="1"/>
  <c r="D19" i="3"/>
  <c r="I19"/>
  <c r="D24"/>
  <c r="I24"/>
  <c r="D30"/>
  <c r="I30"/>
  <c r="D37"/>
  <c r="I37"/>
  <c r="D43"/>
  <c r="I43"/>
  <c r="D49"/>
  <c r="I49"/>
  <c r="D55"/>
  <c r="D62"/>
  <c r="D69"/>
  <c r="D93"/>
  <c r="D97"/>
  <c r="D112" s="1"/>
  <c r="D26" i="1" s="1"/>
  <c r="H107" i="3"/>
  <c r="H113" s="1"/>
  <c r="I107"/>
  <c r="I113" s="1"/>
  <c r="D108"/>
  <c r="D26" i="4"/>
  <c r="D69" s="1"/>
  <c r="D28" i="1" s="1"/>
  <c r="D28" i="4"/>
  <c r="D41"/>
  <c r="D42"/>
  <c r="D46"/>
  <c r="D47"/>
  <c r="D58"/>
  <c r="D59"/>
  <c r="D71" s="1"/>
  <c r="D30" i="1" s="1"/>
  <c r="I69" i="4"/>
  <c r="I28" i="1" s="1"/>
  <c r="I70" i="4"/>
  <c r="D70" s="1"/>
  <c r="I71"/>
  <c r="D73"/>
  <c r="I73"/>
  <c r="D21" i="2"/>
  <c r="D27"/>
  <c r="J50"/>
  <c r="D51"/>
  <c r="J51"/>
  <c r="J17" i="1" s="1"/>
  <c r="J11" s="1"/>
  <c r="I18"/>
  <c r="J52" i="2"/>
  <c r="J18" i="1" s="1"/>
  <c r="J12" s="1"/>
  <c r="J15" s="1"/>
  <c r="H10"/>
  <c r="H16"/>
  <c r="H17"/>
  <c r="H11" s="1"/>
  <c r="I17"/>
  <c r="H18"/>
  <c r="H25"/>
  <c r="F25" s="1"/>
  <c r="I35"/>
  <c r="D35" s="1"/>
  <c r="D37"/>
  <c r="I37"/>
  <c r="D37" i="6"/>
  <c r="D38"/>
  <c r="I40" i="1"/>
  <c r="D40" s="1"/>
  <c r="I138" i="6"/>
  <c r="I116"/>
  <c r="I62" l="1"/>
  <c r="I34" i="1"/>
  <c r="D34" s="1"/>
  <c r="D10"/>
  <c r="M10"/>
  <c r="I127" i="6"/>
  <c r="D127" s="1"/>
  <c r="D125"/>
  <c r="E61"/>
  <c r="I65"/>
  <c r="D65" s="1"/>
  <c r="D17" i="1"/>
  <c r="I31"/>
  <c r="I32"/>
  <c r="I74" i="4"/>
  <c r="D36" i="1"/>
  <c r="D57" i="5"/>
  <c r="J55" i="2"/>
  <c r="D52"/>
  <c r="D18" i="1" s="1"/>
  <c r="D32"/>
  <c r="D74" i="4"/>
  <c r="D123" i="6"/>
  <c r="D179" s="1"/>
  <c r="D181"/>
  <c r="D14" i="1" s="1"/>
  <c r="I150" i="6"/>
  <c r="D150" s="1"/>
  <c r="I57" i="5"/>
  <c r="I39" i="1"/>
  <c r="D39"/>
  <c r="I21"/>
  <c r="H15"/>
  <c r="H61" i="6"/>
  <c r="J61"/>
  <c r="D138"/>
  <c r="I61"/>
  <c r="I178" s="1"/>
  <c r="I41" i="1" s="1"/>
  <c r="D41" s="1"/>
  <c r="D116" i="6"/>
  <c r="D62"/>
  <c r="D105"/>
  <c r="D63"/>
  <c r="D178"/>
  <c r="D182" s="1"/>
  <c r="I30" i="1"/>
  <c r="I22"/>
  <c r="I27" s="1"/>
  <c r="H22"/>
  <c r="D107" i="3"/>
  <c r="D113" s="1"/>
  <c r="F10" i="1"/>
  <c r="F15" s="1"/>
  <c r="I29"/>
  <c r="D29" s="1"/>
  <c r="D33" s="1"/>
  <c r="D19"/>
  <c r="J16"/>
  <c r="J21" s="1"/>
  <c r="I11" l="1"/>
  <c r="D21"/>
  <c r="D55" i="2"/>
  <c r="D12" i="1"/>
  <c r="I33"/>
  <c r="I181" i="6"/>
  <c r="I14" i="1" s="1"/>
  <c r="M14" s="1"/>
  <c r="D44"/>
  <c r="I182" i="6"/>
  <c r="D42" i="1"/>
  <c r="I179" i="6"/>
  <c r="I12" i="1" s="1"/>
  <c r="M12" s="1"/>
  <c r="F22"/>
  <c r="F27" s="1"/>
  <c r="H27"/>
  <c r="D61" i="6"/>
  <c r="D22" i="1"/>
  <c r="D27" s="1"/>
  <c r="D45" l="1"/>
  <c r="D11"/>
  <c r="D15" s="1"/>
  <c r="M11"/>
  <c r="I44"/>
  <c r="I45" s="1"/>
  <c r="I43"/>
  <c r="I42"/>
  <c r="I15"/>
</calcChain>
</file>

<file path=xl/sharedStrings.xml><?xml version="1.0" encoding="utf-8"?>
<sst xmlns="http://schemas.openxmlformats.org/spreadsheetml/2006/main" count="1932" uniqueCount="358">
  <si>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</si>
  <si>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</si>
  <si>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</si>
  <si>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</si>
  <si>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</si>
  <si>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</si>
  <si>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</si>
  <si>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</si>
  <si>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</si>
  <si>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</si>
  <si>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 xml:space="preserve">1. Муниципальная программа «Обеспечение общественного порядка и профилактики правонарушений ЗАТО г. Радужный                    </t>
  </si>
  <si>
    <t>-</t>
  </si>
  <si>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отдел опеки и попечительства,управление образования администрации ЗАТО г.Радужный, МКУ «ГКМХ»,МКУ «Комитет по культуре и спорту»</t>
  </si>
  <si>
    <t>Итого по программе:</t>
  </si>
  <si>
    <t>2017-2020</t>
  </si>
  <si>
    <r>
      <rPr>
        <sz val="13"/>
        <color indexed="8"/>
        <rFont val="Times New Roman"/>
        <family val="1"/>
        <charset val="204"/>
      </rPr>
      <t xml:space="preserve">1.1. Подпрограмма </t>
    </r>
    <r>
      <rPr>
        <sz val="11"/>
        <rFont val="Times New Roman"/>
        <family val="1"/>
        <charset val="204"/>
      </rPr>
      <t>«Комплексные меры профилактики правонарушений ЗАТО г.Радужный Владимирской области»</t>
    </r>
  </si>
  <si>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УФСБ,отдел опеки и попечительства,управление образования администрации ЗАТО г.Радужный, МКУ «ГКМХ»,МКУ «Комитет по культуре и спорту»</t>
  </si>
  <si>
    <t>Итого по подпрограмме:</t>
  </si>
  <si>
    <r>
      <rPr>
        <sz val="13"/>
        <color indexed="8"/>
        <rFont val="Times New Roman"/>
        <family val="1"/>
        <charset val="204"/>
      </rPr>
      <t xml:space="preserve">1.2. Подпрограмма </t>
    </r>
    <r>
      <rPr>
        <sz val="11"/>
        <rFont val="Times New Roman"/>
        <family val="1"/>
        <charset val="204"/>
      </rPr>
      <t>«Профилактика дорожно-транспортного травматизма в ЗАТО г. Радужный Владимирской области»</t>
    </r>
  </si>
  <si>
    <t>ОГИБДД МО МВД России по ЗАТО г.Радужный, управление образования администрации ЗАТО г.Радужный, МКУ «ГКМХ»</t>
  </si>
  <si>
    <t>1.3.  Подпрограмма «Комплексные меры противодействия злоупотреблению наркотиками и их незаконному обороту ЗАТО г. Радужный»</t>
  </si>
  <si>
    <t xml:space="preserve">МО МВД России по ЗАТО г.Радужный, управление образования администрации ЗАТО г. Радужный, МКУ «Комитет по культуре и спорту», КДНиЗП </t>
  </si>
  <si>
    <t>1.4.  Подпрограмма «Комплексные меры противодействия злоупотреблению алкогольной продукцией и профилактика алкоголизма населения ЗАТО г. Радужный»</t>
  </si>
  <si>
    <t>МО МВД России по ЗАТО г.Радужный, управление образования администрации ЗАТО г. Радужный, МКУ «Комитет по культуре и спорту», НП «МГКТВ»</t>
  </si>
  <si>
    <t>1.5. Подпрограмма "Противодействие терроризму и экстремизму на территории ЗАТО г. Радужный"</t>
  </si>
  <si>
    <t>Администрация ЗАТО г. Радужный; Антитеррористическая комиссия ЗАТО г. Радужный, Правовая лекторская группа администрации ЗАТО г. Радужный, Комиссия по делам несовершеннолетних и защите их прав, МО МВД России по ЗАТО г. Радужный, Управление образования администрации ЗАТО г. Радужный, МКУ «КкиС», МКУ «УГОЧС», МКУ «ГКМХ»,МКУ «УАЗ», МУП «АТП», МУП «ЖКХ», НП «МГКТВ»( по согласованию) , ТП в г. Радужный МРО УФМС России по Владимирской области в г. Владимире (по согласованию)</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</si>
  <si>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</si>
  <si>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r>
      <rPr>
        <b/>
        <sz val="13"/>
        <rFont val="Times New Roman"/>
        <family val="1"/>
        <charset val="204"/>
      </rPr>
      <t>4. Перечень мероприятий муниципальной подпрограммы</t>
    </r>
    <r>
      <rPr>
        <sz val="13"/>
        <color indexed="8"/>
        <rFont val="Times New Roman"/>
        <family val="1"/>
        <charset val="204"/>
      </rPr>
      <t xml:space="preserve"> </t>
    </r>
    <r>
      <rPr>
        <b/>
        <sz val="11"/>
        <color indexed="8"/>
        <rFont val="Times New Roman"/>
        <family val="1"/>
        <charset val="204"/>
      </rPr>
      <t>«Комплексные меры профилактики правонарушений ЗАТО г.Радужный Владимирской области»</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</si>
  <si>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</si>
  <si>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</si>
  <si>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</si>
  <si>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</si>
  <si>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</si>
  <si>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</si>
  <si>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</si>
  <si>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</si>
  <si>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</si>
  <si>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</si>
  <si>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</si>
  <si>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</si>
  <si>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Администрация ЗАТО г.Радужный
КДНиЗП
МО МВД (по согласованию)</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</si>
  <si>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</si>
  <si>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</si>
  <si>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Реализация мер по дальнейшему созданию на территории муниципальных образований добровольных народных дружин для оказания содействия участковым уполномоченным полиции в реализации их полномочий по охране общественного порядка, предупреждению и раскрытию преступлений</t>
  </si>
  <si>
    <t>МКУ «УАЗ»</t>
  </si>
  <si>
    <t>Дополнительное привлечение к охране общественного порядка жителей города</t>
  </si>
  <si>
    <t>4.</t>
  </si>
  <si>
    <t>Ежегодное проведение межведомственной комплексной профилактической операции "Подросток"</t>
  </si>
  <si>
    <t>Администрация ЗАТО г.Радужный;                           КДНиЗП;                                   МО МВД   (по согласованию)</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</si>
  <si>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</si>
  <si>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</si>
  <si>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</si>
  <si>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Администрация ЗАТО г.Радужный;                      КДНиЗП;                                МВД (по согласованию)</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</si>
  <si>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</si>
  <si>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</si>
  <si>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</si>
  <si>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 xml:space="preserve">                             ФСПН                        По согласованию: УФСИН,  КДНиЗП</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</si>
  <si>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</si>
  <si>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</si>
  <si>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</si>
  <si>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Администрация ЗАТО г.Радужный;  КДНиЗП;                  МО МВД (по согласованию)</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</si>
  <si>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</si>
  <si>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</si>
  <si>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</si>
  <si>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</si>
  <si>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</si>
  <si>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</si>
  <si>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</si>
  <si>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</si>
  <si>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</si>
  <si>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</si>
  <si>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</si>
  <si>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</si>
  <si>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</si>
  <si>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r>
      <rPr>
        <b/>
        <sz val="14"/>
        <rFont val="Times New Roman"/>
        <family val="1"/>
        <charset val="204"/>
      </rPr>
      <t xml:space="preserve">4. Перечень мероприятий муниципальной подпрограммы </t>
    </r>
    <r>
      <rPr>
        <b/>
        <sz val="11"/>
        <color indexed="8"/>
        <rFont val="Times New Roman"/>
        <family val="1"/>
        <charset val="204"/>
      </rPr>
      <t>«Профилактика дорожно-транспортного травматизма в ЗАТО г. Радужный Владимирской области»</t>
    </r>
  </si>
  <si>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</si>
  <si>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</si>
  <si>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</si>
  <si>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</si>
  <si>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</si>
  <si>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</si>
  <si>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</si>
  <si>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ОГИБДД
 МО МВД России
по ЗАТО г.Радужный
(по согласованию)
МУП «ЖКХ»
МКУ «Дорожник»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</si>
  <si>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</si>
  <si>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</si>
  <si>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</si>
  <si>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</si>
  <si>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</si>
  <si>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 xml:space="preserve">  ОГИБДД
МО МВД России
по ЗАТО г.Радужный
(по согласованию)
МКУ «Дорожник»
</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</si>
  <si>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</si>
  <si>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</si>
  <si>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</si>
  <si>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</si>
  <si>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</si>
  <si>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</si>
  <si>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</si>
  <si>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</si>
  <si>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</si>
  <si>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</si>
  <si>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</si>
  <si>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</si>
  <si>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</si>
  <si>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</si>
  <si>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</si>
  <si>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</si>
  <si>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</si>
  <si>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</si>
  <si>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</si>
  <si>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</si>
  <si>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</si>
  <si>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</si>
  <si>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</si>
  <si>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</si>
  <si>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</si>
  <si>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</si>
  <si>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</si>
  <si>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</si>
  <si>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</si>
  <si>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</si>
  <si>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</si>
  <si>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</si>
  <si>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</si>
  <si>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Изготовление и размещение наружной социальной  рекламы по безопасности дорожного движения на территории ЗАТО г. Радужный </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</si>
  <si>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</si>
  <si>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</si>
  <si>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</si>
  <si>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</si>
  <si>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Приложение к подпрограмме</t>
  </si>
  <si>
    <t>4. Перечень мероприятий муниципальной подпрограммы«Комплексные меры противодействия злоупотреблению наркотиками и их незаконному обороту ЗАТО г. Радужный»</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</si>
  <si>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</si>
  <si>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</si>
  <si>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</si>
  <si>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</si>
  <si>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</si>
  <si>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</si>
  <si>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</si>
  <si>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</si>
  <si>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</si>
  <si>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</si>
  <si>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</si>
  <si>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</si>
  <si>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</si>
  <si>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</si>
  <si>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</si>
  <si>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</si>
  <si>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</si>
  <si>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</si>
  <si>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</si>
  <si>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</si>
  <si>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</si>
  <si>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</si>
  <si>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</si>
  <si>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</si>
  <si>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</si>
  <si>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</si>
  <si>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</si>
  <si>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ЗАТО г. Радужный»</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</si>
  <si>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</si>
  <si>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</si>
  <si>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</si>
  <si>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</si>
  <si>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</si>
  <si>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МКУ «Комитет по культуре и спорту» (КкиС)</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</si>
  <si>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</si>
  <si>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</si>
  <si>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НП «МГКТВ», МО ВПП «Единая Россия» в г. Радужный (по согласованию)</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</si>
  <si>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</si>
  <si>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</si>
  <si>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</si>
  <si>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</si>
  <si>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</si>
  <si>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</si>
  <si>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</si>
  <si>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</si>
  <si>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Администрация ЗАТО г. Радужный, УО,  «Единая Россия» (по согласованию), Руководители торговых предприятий города (по согласованию)</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</si>
  <si>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</si>
  <si>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</si>
  <si>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</si>
  <si>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</si>
  <si>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</si>
  <si>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</si>
  <si>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АдминистрацияЗАТО г. Радужный, УО</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</si>
  <si>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</si>
  <si>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</si>
  <si>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</si>
  <si>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</si>
  <si>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</si>
  <si>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</si>
  <si>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</si>
  <si>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</si>
  <si>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</si>
  <si>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</si>
  <si>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МО МВД России по ЗАТО г.Радужный, МО ВПП «Единая Россия» в г. Радужный (по согласованию)</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</si>
  <si>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</si>
  <si>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</si>
  <si>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</si>
  <si>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</si>
  <si>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Администрация ЗАТО г. Радужный,  «Общее дело» (по согласованию),  «Единая Россия» в г. Радужный (по согласованию), Предприятия города (по согласованию)</t>
  </si>
  <si>
    <t>Уменьшения социальной напряженности в семьях и обществе.  Оздоровление обстановки в  общественных местах.</t>
  </si>
  <si>
    <t>4. Перечень мероприятий муниципальной подпрограммы "Противодействие терроризму и экстремизму на территории ЗАТО г. Радужный"</t>
  </si>
  <si>
    <t>1. Основное мероприятие "Профилактика экстремизма и терроризма на территории ЗАТО г. Радужный"</t>
  </si>
  <si>
    <t>Цель: предупреждение (профилактика) терроризма и экстремизма.</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</si>
  <si>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t>
  </si>
  <si>
    <t xml:space="preserve">На плановой основе ежегодное проведение комплексных проверок состояния антитеррористической защищенности объектов, представляющих повышенную технологическую и экологическую опасность, определение дополнительных мер по устранению выявленных недостатков. </t>
  </si>
  <si>
    <t>Антитеррористическая комиссия ЗАТО г. Радужный Владимирской области,          МКУ " УГОЧС",                                              МО МВД России по ЗАТО г.Радужный (по согласованию)</t>
  </si>
  <si>
    <t>Совершенствование уровня противодиверсионной и антитеррористической защищенности критически важных и потенциально опасных объектов</t>
  </si>
  <si>
    <t>Разработка планов мероприятий по предотвращению  террористических актов в организациях социальной направленности</t>
  </si>
  <si>
    <t>Администрация ЗАТО г. Радужный Владимирской области,  МКУ "ККиС",  Управление образования администрации ЗАТО г. Радужный Владимирской области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</si>
  <si>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</si>
  <si>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</si>
  <si>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УФСБ России,                                                   МКУ "УГОЧС",    МО МВД России по ЗАТО г.Радужный (по согласованию)</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</si>
  <si>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</si>
  <si>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</si>
  <si>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Управление по делам ГО и ЧС,                     МО МВД России по ЗАТО г.Радужный (по согласованию)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</si>
  <si>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</si>
  <si>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</si>
  <si>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</si>
  <si>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</si>
  <si>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Администрация ЗАТО г. Радужный, МО МВД России по ЗАТО г.Радужный (по согласованию)</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</si>
  <si>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</si>
  <si>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</si>
  <si>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 xml:space="preserve"> МКУ "ГКМХ", МУП "ЖКХ",             МУП "АТП", Администрация ЗАТО г. Радужный Владимирской области</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</si>
  <si>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</si>
  <si>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</si>
  <si>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</si>
  <si>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</si>
  <si>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</si>
  <si>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</si>
  <si>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</si>
  <si>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</si>
  <si>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</si>
  <si>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МКУ "УГОЧС",                                организации  города</t>
  </si>
  <si>
    <t>Оценка состояния антитеррористичесой защищенности объектов с массовым пребыванием людей</t>
  </si>
  <si>
    <t>Проведение комплексных обследований объектов промышленности, а также объектов с массовым пребыванием людей</t>
  </si>
  <si>
    <t>МО МВД России по ЗАТО г.Радужный (по согласованию),                               МКУ "УГОЧС"</t>
  </si>
  <si>
    <t>Выявление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</si>
  <si>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</si>
  <si>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</si>
  <si>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</si>
  <si>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</si>
  <si>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</si>
  <si>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</si>
  <si>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</si>
  <si>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Повышение технической оснащенности административного здания администрации ЗАТО г. Радужный, в том числе:</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</si>
  <si>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</si>
  <si>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</si>
  <si>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</si>
  <si>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</si>
  <si>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</si>
  <si>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</si>
  <si>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 xml:space="preserve">Проведение регулярного освещения в средствах массовой информации ЗАТО г. Радужный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</si>
  <si>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</si>
  <si>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</si>
  <si>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</si>
  <si>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УО, МКУ "ККиС",  МКУ "УГОЧС", Правовая лекторская группа при администрации ЗАТО г. Радужный</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</si>
  <si>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</si>
  <si>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</si>
  <si>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</si>
  <si>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</si>
  <si>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</si>
  <si>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</si>
  <si>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</si>
  <si>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</si>
  <si>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</si>
  <si>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</si>
  <si>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</si>
  <si>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</si>
  <si>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</si>
  <si>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</si>
  <si>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</si>
  <si>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</si>
  <si>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</si>
  <si>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2. Основное мероприятие  "Укрепление межнационального и межконфессионального согласия на территории ЗАТО г. Радужный</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</si>
  <si>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</si>
  <si>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</si>
  <si>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</si>
  <si>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</si>
  <si>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ТП в г. Радужный МРО УФМС России по Владимирской области в г. Владимире (по согласованию),             - МО МВД России по ЗАТО г. Радужный (по согласованию),                  - заместитель главы администрации по социальной политике и организационным вопросам</t>
  </si>
  <si>
    <t>Недопущение фактов незаконной миграции</t>
  </si>
  <si>
    <t>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реализации прав национальных меньшинств, обеспечение социальной и культурной адаптации мигрантов, профилактику межнациональных (межэтнических) конфликтов.. Мониторинг состояния межэтнических отношений на территории  города</t>
  </si>
  <si>
    <t xml:space="preserve"> МО МВД России по ЗАТО г. Радужный (по согласованию),                                                    - заместитель главы администрации по социальной политике и организационным вопросам,                                                                  - ККиС</t>
  </si>
  <si>
    <t>Недопущения межнациональных и межконфессиональных конфликтов</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</si>
  <si>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</si>
  <si>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 МКУ "ККиС",                                         - управление образования</t>
  </si>
  <si>
    <t>Создание условий для укрепления межконфессионального  диалога в обществе</t>
  </si>
  <si>
    <t>Оказание поддержки общественным организациям</t>
  </si>
  <si>
    <t xml:space="preserve">  - заместитель главы администрации по социальной политике и организационным вопросам,                                            - ККиС</t>
  </si>
  <si>
    <t xml:space="preserve">Издание буклетов, листовок, плакатов, брошюр </t>
  </si>
  <si>
    <t>Мониторинг рынка труда и потребностей в рабочей силе</t>
  </si>
  <si>
    <t>- отдел по обслуживанию населения г. Радужный «ГУ ЦЗН города Владимира» (по согласованию),                - заместитель главы администрации по социальной политике и организационным вопросам</t>
  </si>
  <si>
    <t>Обеспеченность рынка труда рабочей силой</t>
  </si>
  <si>
    <t>Проведение дней национальных культур в общеобразовательных организациях города</t>
  </si>
  <si>
    <t>- управление образования,                        - МКУ "ККиС",                                        -образовательные организации</t>
  </si>
  <si>
    <t>МКУ "КкиС" (МБУ ДО «ДШИ»)</t>
  </si>
  <si>
    <t>МКУ "КкиС" (МБОУ ДОД «ДЮСШ»)</t>
  </si>
  <si>
    <t>МКУ "ККиС" (МБУК КЦ «Досуг»)</t>
  </si>
  <si>
    <t>МКУ "КкиС" (МБУК «ЦДМ»)</t>
  </si>
  <si>
    <t>МКУ "ККиС" (МБУК «ПкиО»)</t>
  </si>
  <si>
    <t>МКУ "КкиС" (МБУК «МСДЦ»)</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</si>
  <si>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</si>
  <si>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t>
  </si>
  <si>
    <t>*** пункты 3.1., 3.2., 3.3.,  4.2. Муниципальной программы «Развитие образования ЗАТО г. Радужный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</si>
  <si>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 муниципальной программы «Обеспечение общественного порядка и профилактики правонарушений ЗАТО г. Радужный </t>
  </si>
  <si>
    <t>Обепечение антитерроористической защищенности учреждений культуры и образования</t>
  </si>
  <si>
    <t>30.1.</t>
  </si>
  <si>
    <t>30.2.</t>
  </si>
  <si>
    <t>30.3.</t>
  </si>
  <si>
    <t>30.4.</t>
  </si>
  <si>
    <t>30.5.</t>
  </si>
  <si>
    <t>30.6.</t>
  </si>
  <si>
    <t>30.7.</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</si>
  <si>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</si>
  <si>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</si>
  <si>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</si>
  <si>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</si>
  <si>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</si>
  <si>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</si>
  <si>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</si>
  <si>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</si>
  <si>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</si>
  <si>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</si>
  <si>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</si>
  <si>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 xml:space="preserve">Обеспечение модернизированной системой     видеонаблюдения  </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</si>
  <si>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</si>
  <si>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</si>
  <si>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</si>
  <si>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</si>
  <si>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</si>
  <si>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</si>
  <si>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</si>
  <si>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</si>
  <si>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</si>
  <si>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</si>
  <si>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</si>
  <si>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</si>
  <si>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</si>
  <si>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</si>
  <si>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</si>
  <si>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</si>
  <si>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</si>
  <si>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</si>
  <si>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</si>
  <si>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</si>
  <si>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</si>
  <si>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</si>
  <si>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</si>
  <si>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</si>
  <si>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</si>
  <si>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</si>
  <si>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</si>
  <si>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</si>
  <si>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</si>
  <si>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</si>
  <si>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</si>
  <si>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</si>
  <si>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</si>
  <si>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  - финансирование мероприятия производится за счет средств, предусмотренных в муниципальной программе «Дорожное хозяйство и благоустройство ЗАТО г.Радужный Владимирской области» в подпрограммах "Строительство, ремонт и реконструкция объектов благоустройства"; "Содержание дорог о объектов благоустройства" и "Техническое обслуживание, ремонт и модернизация уличного освещения".</t>
  </si>
  <si>
    <t>2017-2021</t>
  </si>
</sst>
</file>

<file path=xl/styles.xml><?xml version="1.0" encoding="utf-8"?>
<styleSheet xmlns="http://schemas.openxmlformats.org/spreadsheetml/2006/main">
  <numFmts count="10">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 numFmtId="172" formatCode="0.0000"/>
    <numFmt numFmtId="173" formatCode="0.000000"/>
  </numFmts>
  <fonts count="23">
    <font>
      <sz val="10"/>
      <name val="Arial Cyr"/>
      <family val="2"/>
      <charset val="204"/>
    </font>
    <font>
      <sz val="10"/>
      <name val="Arial"/>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sz val="11"/>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b/>
      <sz val="11"/>
      <color indexed="8"/>
      <name val="Times New Roman"/>
      <family val="1"/>
      <charset val="204"/>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Arial"/>
      <family val="2"/>
      <charset val="204"/>
    </font>
    <font>
      <sz val="14"/>
      <color indexed="8"/>
      <name val="Times New Roman"/>
      <family val="1"/>
      <charset val="204"/>
    </font>
  </fonts>
  <fills count="2">
    <fill>
      <patternFill patternType="none"/>
    </fill>
    <fill>
      <patternFill patternType="gray125"/>
    </fill>
  </fills>
  <borders count="77">
    <border>
      <left/>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style="medium">
        <color indexed="8"/>
      </left>
      <right style="medium">
        <color indexed="8"/>
      </right>
      <top style="medium">
        <color indexed="64"/>
      </top>
      <bottom/>
      <diagonal/>
    </border>
    <border>
      <left style="medium">
        <color indexed="8"/>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8"/>
      </left>
      <right style="thin">
        <color indexed="8"/>
      </right>
      <top style="thin">
        <color indexed="8"/>
      </top>
      <bottom/>
      <diagonal/>
    </border>
    <border>
      <left style="thick">
        <color indexed="8"/>
      </left>
      <right style="thin">
        <color indexed="8"/>
      </right>
      <top/>
      <bottom/>
      <diagonal/>
    </border>
    <border>
      <left style="thick">
        <color indexed="8"/>
      </left>
      <right style="thin">
        <color indexed="8"/>
      </right>
      <top/>
      <bottom style="thin">
        <color indexed="8"/>
      </bottom>
      <diagonal/>
    </border>
    <border>
      <left style="thick">
        <color indexed="8"/>
      </left>
      <right style="thin">
        <color indexed="8"/>
      </right>
      <top style="thick">
        <color indexed="8"/>
      </top>
      <bottom/>
      <diagonal/>
    </border>
    <border>
      <left style="thick">
        <color indexed="8"/>
      </left>
      <right style="thin">
        <color indexed="8"/>
      </right>
      <top/>
      <bottom style="thick">
        <color indexed="8"/>
      </bottom>
      <diagonal/>
    </border>
  </borders>
  <cellStyleXfs count="2">
    <xf numFmtId="0" fontId="0" fillId="0" borderId="0"/>
    <xf numFmtId="164" fontId="1" fillId="0" borderId="0" applyFill="0" applyBorder="0" applyAlignment="0" applyProtection="0"/>
  </cellStyleXfs>
  <cellXfs count="454">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4" xfId="0" applyFont="1" applyBorder="1" applyAlignment="1">
      <alignment horizontal="center" vertical="top" wrapText="1"/>
    </xf>
    <xf numFmtId="165"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6" fillId="0" borderId="2"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165" fontId="7"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7" xfId="0" applyNumberFormat="1" applyFont="1" applyBorder="1" applyAlignment="1">
      <alignment horizontal="center" vertical="center" wrapText="1"/>
    </xf>
    <xf numFmtId="2" fontId="7" fillId="0" borderId="4"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67" fontId="7"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2" fillId="0" borderId="0" xfId="0" applyFont="1" applyFill="1" applyAlignment="1">
      <alignment horizontal="center" vertical="center"/>
    </xf>
    <xf numFmtId="0" fontId="6"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4" fillId="0" borderId="9" xfId="0"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0" borderId="9" xfId="0" applyNumberFormat="1" applyFont="1" applyFill="1" applyBorder="1" applyAlignment="1">
      <alignment horizontal="left" vertical="center" wrapText="1" indent="1"/>
    </xf>
    <xf numFmtId="2" fontId="8" fillId="0" borderId="10"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4" fillId="0" borderId="10" xfId="0" applyFont="1" applyFill="1" applyBorder="1" applyAlignment="1">
      <alignment horizontal="center" vertical="center" wrapText="1"/>
    </xf>
    <xf numFmtId="0" fontId="14" fillId="0" borderId="14" xfId="0" applyFont="1" applyFill="1" applyBorder="1" applyAlignment="1">
      <alignment horizontal="center" wrapText="1"/>
    </xf>
    <xf numFmtId="0" fontId="14" fillId="0" borderId="14"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166" fontId="14" fillId="0" borderId="14"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wrapText="1"/>
    </xf>
    <xf numFmtId="166"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6" fontId="5" fillId="0" borderId="14"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2" fillId="0"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wrapText="1"/>
    </xf>
    <xf numFmtId="0" fontId="0" fillId="0" borderId="0" xfId="0" applyFill="1" applyBorder="1"/>
    <xf numFmtId="168" fontId="5" fillId="0" borderId="9" xfId="0" applyNumberFormat="1" applyFont="1" applyFill="1" applyBorder="1" applyAlignment="1">
      <alignment horizontal="center" vertical="center" wrapText="1"/>
    </xf>
    <xf numFmtId="0" fontId="15" fillId="0" borderId="0" xfId="0" applyFont="1" applyAlignment="1">
      <alignment horizontal="center" vertical="center" wrapText="1"/>
    </xf>
    <xf numFmtId="0" fontId="5" fillId="0" borderId="12" xfId="0"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2" fontId="5" fillId="0" borderId="9" xfId="0" applyNumberFormat="1" applyFont="1" applyBorder="1" applyAlignment="1">
      <alignment horizontal="center" vertical="center" wrapText="1"/>
    </xf>
    <xf numFmtId="0" fontId="5" fillId="0" borderId="9" xfId="0" applyFont="1" applyBorder="1" applyAlignment="1">
      <alignment horizontal="center" wrapText="1"/>
    </xf>
    <xf numFmtId="0" fontId="5" fillId="0" borderId="11" xfId="0" applyFont="1" applyBorder="1" applyAlignment="1">
      <alignment horizontal="center" vertical="center" wrapText="1"/>
    </xf>
    <xf numFmtId="0" fontId="5" fillId="0" borderId="17" xfId="0" applyFont="1" applyBorder="1"/>
    <xf numFmtId="0" fontId="5" fillId="0" borderId="18" xfId="0" applyFont="1" applyBorder="1"/>
    <xf numFmtId="2" fontId="5" fillId="0" borderId="9" xfId="0" applyNumberFormat="1"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xf numFmtId="0" fontId="5" fillId="0" borderId="20" xfId="0" applyFont="1" applyBorder="1"/>
    <xf numFmtId="49" fontId="5" fillId="0" borderId="9" xfId="0" applyNumberFormat="1" applyFont="1" applyBorder="1" applyAlignment="1">
      <alignment horizontal="left" vertical="center" wrapText="1"/>
    </xf>
    <xf numFmtId="0" fontId="5" fillId="0" borderId="21" xfId="0" applyFont="1" applyBorder="1"/>
    <xf numFmtId="0" fontId="5" fillId="0" borderId="22" xfId="0" applyFont="1" applyBorder="1"/>
    <xf numFmtId="166" fontId="5"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xf numFmtId="170" fontId="20" fillId="0" borderId="9" xfId="1" applyNumberFormat="1" applyFont="1" applyBorder="1" applyAlignment="1">
      <alignment horizontal="center" vertical="center" wrapText="1"/>
    </xf>
    <xf numFmtId="0" fontId="5" fillId="0" borderId="10" xfId="0" applyFont="1" applyBorder="1" applyAlignment="1">
      <alignment horizontal="center" vertical="center" wrapText="1"/>
    </xf>
    <xf numFmtId="9" fontId="5" fillId="0" borderId="9"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0" fontId="7" fillId="0" borderId="10" xfId="0" applyFont="1" applyBorder="1" applyAlignment="1">
      <alignment horizontal="center" vertical="center" wrapText="1"/>
    </xf>
    <xf numFmtId="49" fontId="5" fillId="0" borderId="10" xfId="0" applyNumberFormat="1" applyFont="1" applyBorder="1" applyAlignment="1">
      <alignment horizontal="left" vertical="center" wrapText="1"/>
    </xf>
    <xf numFmtId="164" fontId="21" fillId="0" borderId="24" xfId="1" applyFont="1" applyBorder="1"/>
    <xf numFmtId="164" fontId="21" fillId="0" borderId="25" xfId="1" applyFont="1" applyBorder="1"/>
    <xf numFmtId="164" fontId="21" fillId="0" borderId="26" xfId="1" applyFont="1" applyBorder="1"/>
    <xf numFmtId="165" fontId="7"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21" fillId="0" borderId="27" xfId="1" applyNumberFormat="1" applyFont="1" applyBorder="1" applyAlignment="1">
      <alignment horizontal="center" vertical="center"/>
    </xf>
    <xf numFmtId="165" fontId="7" fillId="0" borderId="10" xfId="0" applyNumberFormat="1" applyFont="1" applyBorder="1" applyAlignment="1">
      <alignment horizontal="center" vertical="center" wrapText="1"/>
    </xf>
    <xf numFmtId="49" fontId="17" fillId="0" borderId="9" xfId="0" applyNumberFormat="1" applyFont="1" applyBorder="1" applyAlignment="1">
      <alignment horizontal="left" vertical="center" wrapText="1"/>
    </xf>
    <xf numFmtId="165" fontId="17" fillId="0" borderId="9" xfId="0" applyNumberFormat="1" applyFont="1" applyBorder="1" applyAlignment="1">
      <alignment horizontal="center" vertical="center" wrapText="1"/>
    </xf>
    <xf numFmtId="165" fontId="21" fillId="0" borderId="28" xfId="1" applyNumberFormat="1" applyFont="1" applyBorder="1" applyAlignment="1">
      <alignment horizontal="center"/>
    </xf>
    <xf numFmtId="165" fontId="8" fillId="0"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7" fillId="0" borderId="6" xfId="0" applyNumberFormat="1" applyFont="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2" fontId="19"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2" xfId="0" applyFont="1" applyBorder="1" applyAlignment="1">
      <alignment horizontal="center" vertical="top" wrapText="1"/>
    </xf>
    <xf numFmtId="0" fontId="6" fillId="0" borderId="43" xfId="0" applyFont="1" applyBorder="1" applyAlignment="1">
      <alignment vertical="center" wrapText="1"/>
    </xf>
    <xf numFmtId="0" fontId="6" fillId="0" borderId="47" xfId="0" applyFont="1" applyBorder="1" applyAlignment="1">
      <alignment horizontal="center" vertical="center" wrapText="1"/>
    </xf>
    <xf numFmtId="0" fontId="14" fillId="0" borderId="10" xfId="0" applyFont="1" applyFill="1" applyBorder="1" applyAlignment="1">
      <alignment vertical="center" wrapText="1"/>
    </xf>
    <xf numFmtId="0" fontId="5" fillId="0" borderId="3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0" xfId="0" applyFont="1" applyFill="1" applyBorder="1" applyAlignment="1">
      <alignment vertical="center" wrapText="1"/>
    </xf>
    <xf numFmtId="166" fontId="7" fillId="0" borderId="35" xfId="0" applyNumberFormat="1" applyFont="1" applyFill="1" applyBorder="1" applyAlignment="1">
      <alignment horizontal="center" vertical="center" wrapText="1"/>
    </xf>
    <xf numFmtId="171" fontId="5" fillId="0" borderId="7" xfId="0" applyNumberFormat="1" applyFont="1" applyBorder="1" applyAlignment="1">
      <alignment horizontal="left" vertical="center" wrapText="1" indent="3"/>
    </xf>
    <xf numFmtId="166" fontId="7" fillId="0" borderId="14" xfId="0" applyNumberFormat="1" applyFont="1" applyFill="1" applyBorder="1" applyAlignment="1">
      <alignment horizontal="left" vertical="center" wrapText="1" indent="2"/>
    </xf>
    <xf numFmtId="0" fontId="5" fillId="0" borderId="60" xfId="0" applyFont="1" applyFill="1" applyBorder="1" applyAlignment="1">
      <alignment horizontal="center" vertical="center" wrapText="1"/>
    </xf>
    <xf numFmtId="172" fontId="5" fillId="0" borderId="9" xfId="0" applyNumberFormat="1" applyFont="1" applyBorder="1" applyAlignment="1">
      <alignment horizontal="center" vertical="center" wrapText="1"/>
    </xf>
    <xf numFmtId="172" fontId="17"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0" fontId="16" fillId="0" borderId="0" xfId="0" applyFont="1" applyFill="1"/>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9" xfId="0"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6" fillId="0" borderId="10" xfId="0" applyFont="1" applyFill="1" applyBorder="1" applyAlignment="1">
      <alignment vertical="center" wrapText="1"/>
    </xf>
    <xf numFmtId="2" fontId="2" fillId="0" borderId="0" xfId="0" applyNumberFormat="1" applyFont="1" applyFill="1" applyAlignment="1">
      <alignment horizontal="center" vertical="center"/>
    </xf>
    <xf numFmtId="0" fontId="14" fillId="0" borderId="24" xfId="0" applyFont="1" applyFill="1" applyBorder="1" applyAlignment="1">
      <alignment vertical="center" wrapText="1"/>
    </xf>
    <xf numFmtId="0" fontId="14" fillId="0" borderId="5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12" xfId="0" applyBorder="1"/>
    <xf numFmtId="0" fontId="0" fillId="0" borderId="15" xfId="0" applyBorder="1"/>
    <xf numFmtId="0" fontId="11" fillId="0" borderId="12"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59" xfId="0" applyNumberFormat="1" applyFont="1" applyBorder="1" applyAlignment="1">
      <alignment horizontal="center" vertical="center"/>
    </xf>
    <xf numFmtId="165" fontId="7" fillId="0" borderId="13" xfId="0" applyNumberFormat="1" applyFont="1" applyBorder="1" applyAlignment="1">
      <alignment horizontal="center" vertical="center" wrapText="1"/>
    </xf>
    <xf numFmtId="165" fontId="5" fillId="0" borderId="13" xfId="0" applyNumberFormat="1" applyFont="1" applyBorder="1" applyAlignment="1">
      <alignment horizontal="center" vertical="center" wrapText="1"/>
    </xf>
    <xf numFmtId="172" fontId="5" fillId="0" borderId="13" xfId="0" applyNumberFormat="1" applyFont="1" applyBorder="1" applyAlignment="1">
      <alignment horizontal="center" vertical="center" wrapText="1"/>
    </xf>
    <xf numFmtId="2" fontId="15" fillId="0" borderId="65" xfId="0" applyNumberFormat="1" applyFont="1" applyBorder="1" applyAlignment="1">
      <alignment horizontal="center" vertical="center" wrapText="1"/>
    </xf>
    <xf numFmtId="0" fontId="0" fillId="0" borderId="65" xfId="0" applyFont="1" applyBorder="1" applyAlignment="1">
      <alignment horizontal="center" vertical="center" wrapText="1"/>
    </xf>
    <xf numFmtId="0" fontId="0" fillId="0" borderId="65" xfId="0" applyBorder="1" applyAlignment="1">
      <alignment horizontal="center" vertical="center" wrapText="1"/>
    </xf>
    <xf numFmtId="2" fontId="15" fillId="0" borderId="65" xfId="0" applyNumberFormat="1" applyFont="1" applyBorder="1" applyAlignment="1">
      <alignment horizontal="center" vertical="top" wrapText="1"/>
    </xf>
    <xf numFmtId="0" fontId="0" fillId="0" borderId="66" xfId="0" applyBorder="1"/>
    <xf numFmtId="0" fontId="0" fillId="0" borderId="62" xfId="0" applyBorder="1"/>
    <xf numFmtId="0" fontId="0" fillId="0" borderId="60" xfId="0" applyBorder="1"/>
    <xf numFmtId="2" fontId="0" fillId="0" borderId="60" xfId="0" applyNumberFormat="1" applyBorder="1"/>
    <xf numFmtId="9" fontId="5" fillId="0" borderId="11"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8" fillId="0" borderId="6" xfId="0" applyFont="1" applyBorder="1" applyAlignment="1">
      <alignment horizontal="center" vertical="top" wrapText="1"/>
    </xf>
    <xf numFmtId="2" fontId="5" fillId="0" borderId="18" xfId="0" applyNumberFormat="1" applyFont="1" applyFill="1" applyBorder="1" applyAlignment="1">
      <alignment horizontal="center" vertical="center" wrapText="1"/>
    </xf>
    <xf numFmtId="2" fontId="5" fillId="0" borderId="18" xfId="0" applyNumberFormat="1" applyFont="1" applyBorder="1" applyAlignment="1">
      <alignment horizontal="center" vertical="center" wrapText="1"/>
    </xf>
    <xf numFmtId="4" fontId="5" fillId="0" borderId="18" xfId="0" applyNumberFormat="1" applyFont="1" applyFill="1" applyBorder="1" applyAlignment="1">
      <alignment horizontal="center" vertical="center" wrapText="1"/>
    </xf>
    <xf numFmtId="0" fontId="5" fillId="0" borderId="18" xfId="0" applyFont="1" applyBorder="1" applyAlignment="1">
      <alignment horizontal="center" vertical="center" wrapText="1"/>
    </xf>
    <xf numFmtId="4" fontId="5" fillId="0" borderId="18"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65" fontId="7" fillId="0" borderId="4" xfId="0" applyNumberFormat="1" applyFont="1" applyBorder="1" applyAlignment="1">
      <alignment horizontal="center" vertical="center" wrapText="1"/>
    </xf>
    <xf numFmtId="166" fontId="6" fillId="0" borderId="2" xfId="0" applyNumberFormat="1" applyFont="1" applyFill="1" applyBorder="1" applyAlignment="1">
      <alignment horizontal="center" vertical="center" wrapText="1"/>
    </xf>
    <xf numFmtId="166" fontId="6" fillId="0" borderId="18" xfId="0" applyNumberFormat="1" applyFont="1" applyFill="1" applyBorder="1" applyAlignment="1">
      <alignment horizontal="center" vertical="center" wrapText="1"/>
    </xf>
    <xf numFmtId="173" fontId="6" fillId="0" borderId="2" xfId="0" applyNumberFormat="1" applyFont="1" applyFill="1" applyBorder="1" applyAlignment="1">
      <alignment horizontal="center" vertical="center" wrapText="1"/>
    </xf>
    <xf numFmtId="173" fontId="6" fillId="0" borderId="18" xfId="0" applyNumberFormat="1" applyFont="1" applyFill="1" applyBorder="1" applyAlignment="1">
      <alignment horizontal="center" vertical="center" wrapText="1"/>
    </xf>
    <xf numFmtId="173" fontId="2" fillId="0" borderId="0" xfId="0" applyNumberFormat="1" applyFont="1"/>
    <xf numFmtId="171" fontId="5" fillId="0" borderId="18" xfId="0" applyNumberFormat="1" applyFont="1" applyFill="1" applyBorder="1" applyAlignment="1">
      <alignment horizontal="center" vertical="center" wrapText="1"/>
    </xf>
    <xf numFmtId="167" fontId="5" fillId="0" borderId="18" xfId="0" applyNumberFormat="1" applyFont="1" applyFill="1" applyBorder="1" applyAlignment="1">
      <alignment horizontal="center" vertical="center" wrapText="1"/>
    </xf>
    <xf numFmtId="171" fontId="5" fillId="0" borderId="2"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0" borderId="37" xfId="0" applyFont="1" applyBorder="1" applyAlignment="1">
      <alignment horizontal="center" vertical="center"/>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0"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33" xfId="0" applyNumberFormat="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49" fontId="6" fillId="0" borderId="9" xfId="0" applyNumberFormat="1"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7" fillId="0" borderId="33" xfId="0" applyFont="1" applyFill="1" applyBorder="1" applyAlignment="1">
      <alignment horizontal="center"/>
    </xf>
    <xf numFmtId="0" fontId="14" fillId="0" borderId="9" xfId="0" applyFont="1" applyFill="1" applyBorder="1" applyAlignment="1">
      <alignment vertical="center" wrapText="1"/>
    </xf>
    <xf numFmtId="0" fontId="14" fillId="0" borderId="13" xfId="0" applyFont="1" applyFill="1" applyBorder="1" applyAlignment="1">
      <alignment vertical="center" wrapText="1"/>
    </xf>
    <xf numFmtId="0" fontId="14" fillId="0" borderId="1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3" xfId="0" applyFont="1" applyFill="1" applyBorder="1" applyAlignment="1">
      <alignment vertical="center" wrapText="1"/>
    </xf>
    <xf numFmtId="0" fontId="14" fillId="0" borderId="36"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7" fillId="0" borderId="9" xfId="0" applyFont="1" applyFill="1" applyBorder="1" applyAlignment="1">
      <alignment horizontal="center" wrapText="1"/>
    </xf>
    <xf numFmtId="0" fontId="18" fillId="0" borderId="11" xfId="0" applyFont="1" applyFill="1" applyBorder="1" applyAlignment="1">
      <alignment wrapText="1"/>
    </xf>
    <xf numFmtId="0" fontId="18" fillId="0" borderId="10" xfId="0" applyFont="1" applyFill="1" applyBorder="1" applyAlignment="1">
      <alignment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166" fontId="4" fillId="0" borderId="9" xfId="0" applyNumberFormat="1"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66" fontId="14" fillId="0" borderId="11" xfId="0" applyNumberFormat="1" applyFont="1" applyFill="1" applyBorder="1" applyAlignment="1">
      <alignment horizontal="center" vertical="center" wrapText="1"/>
    </xf>
    <xf numFmtId="166" fontId="14" fillId="0" borderId="12" xfId="0" applyNumberFormat="1" applyFont="1" applyFill="1" applyBorder="1" applyAlignment="1">
      <alignment horizontal="center" vertical="center" wrapText="1"/>
    </xf>
    <xf numFmtId="166" fontId="14" fillId="0" borderId="10"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4" fillId="0" borderId="11" xfId="0" applyNumberFormat="1" applyFont="1" applyFill="1" applyBorder="1" applyAlignment="1">
      <alignment horizontal="center" vertical="center" wrapText="1"/>
    </xf>
    <xf numFmtId="2" fontId="14" fillId="0" borderId="12"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2" fontId="19" fillId="0" borderId="9"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7" fillId="0" borderId="11" xfId="0" applyFont="1" applyFill="1" applyBorder="1" applyAlignment="1">
      <alignment horizontal="justify" wrapText="1"/>
    </xf>
    <xf numFmtId="0" fontId="7" fillId="0" borderId="10"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wrapText="1" indent="1"/>
    </xf>
    <xf numFmtId="2" fontId="5" fillId="0" borderId="11"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0" fontId="4" fillId="0" borderId="0" xfId="0" applyFont="1" applyFill="1" applyBorder="1" applyAlignment="1">
      <alignment horizontal="right" wrapText="1"/>
    </xf>
    <xf numFmtId="0" fontId="3" fillId="0" borderId="0" xfId="0" applyFont="1" applyFill="1" applyBorder="1" applyAlignment="1">
      <alignment horizontal="right" wrapText="1"/>
    </xf>
    <xf numFmtId="0" fontId="17" fillId="0" borderId="33" xfId="0" applyFont="1" applyFill="1" applyBorder="1" applyAlignment="1">
      <alignment horizontal="center" wrapText="1"/>
    </xf>
    <xf numFmtId="0" fontId="5" fillId="0" borderId="1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5" xfId="0" applyFont="1" applyFill="1" applyBorder="1" applyAlignment="1">
      <alignment horizontal="center" vertical="center" wrapText="1"/>
    </xf>
    <xf numFmtId="2" fontId="5" fillId="0" borderId="16" xfId="0" applyNumberFormat="1" applyFont="1" applyFill="1" applyBorder="1" applyAlignment="1">
      <alignment horizontal="center" vertical="center" wrapText="1"/>
    </xf>
    <xf numFmtId="0" fontId="0" fillId="0" borderId="13" xfId="0" applyBorder="1"/>
    <xf numFmtId="0" fontId="0" fillId="0" borderId="12" xfId="0" applyBorder="1"/>
    <xf numFmtId="0" fontId="0" fillId="0" borderId="10" xfId="0" applyBorder="1"/>
    <xf numFmtId="2" fontId="5" fillId="0" borderId="53" xfId="0" applyNumberFormat="1" applyFont="1" applyFill="1" applyBorder="1" applyAlignment="1">
      <alignment horizontal="center" vertical="center" wrapText="1"/>
    </xf>
    <xf numFmtId="0" fontId="0" fillId="0" borderId="52" xfId="0" applyBorder="1"/>
    <xf numFmtId="0" fontId="0" fillId="0" borderId="59" xfId="0" applyBorder="1"/>
    <xf numFmtId="0" fontId="0" fillId="0" borderId="15" xfId="0" applyBorder="1"/>
    <xf numFmtId="0" fontId="0" fillId="0" borderId="35" xfId="0" applyBorder="1"/>
    <xf numFmtId="0" fontId="0" fillId="0" borderId="14" xfId="0" applyBorder="1"/>
    <xf numFmtId="0" fontId="14"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0" fontId="5" fillId="0" borderId="9" xfId="0" applyFont="1" applyFill="1" applyBorder="1" applyAlignment="1">
      <alignment horizontal="center" wrapText="1"/>
    </xf>
    <xf numFmtId="2" fontId="7" fillId="0" borderId="9"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17" fillId="0" borderId="33" xfId="0" applyFont="1" applyFill="1" applyBorder="1" applyAlignment="1">
      <alignment vertical="center"/>
    </xf>
    <xf numFmtId="0" fontId="5" fillId="0" borderId="5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7" fillId="0" borderId="11" xfId="0" applyFont="1" applyFill="1" applyBorder="1" applyAlignment="1">
      <alignment horizontal="left" vertical="center" wrapText="1"/>
    </xf>
    <xf numFmtId="4" fontId="5" fillId="0" borderId="11"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169"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0" xfId="0" applyFont="1" applyFill="1" applyBorder="1" applyAlignment="1">
      <alignment horizontal="right" vertical="top" wrapText="1"/>
    </xf>
    <xf numFmtId="0" fontId="17" fillId="0" borderId="33" xfId="0" applyFont="1" applyFill="1" applyBorder="1" applyAlignment="1">
      <alignment horizontal="right" vertical="top"/>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0"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14" xfId="0" applyFont="1" applyBorder="1" applyAlignment="1">
      <alignment horizontal="center" vertical="center" wrapText="1"/>
    </xf>
    <xf numFmtId="0" fontId="5" fillId="0" borderId="5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171" fontId="7" fillId="0" borderId="4" xfId="0" applyNumberFormat="1" applyFont="1" applyBorder="1" applyAlignment="1">
      <alignment horizontal="center" vertical="center" wrapText="1"/>
    </xf>
    <xf numFmtId="171" fontId="5" fillId="0" borderId="4" xfId="0" applyNumberFormat="1" applyFont="1" applyBorder="1" applyAlignment="1">
      <alignment horizontal="center" vertical="center" wrapText="1"/>
    </xf>
    <xf numFmtId="171" fontId="5" fillId="0" borderId="6" xfId="0" applyNumberFormat="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M48"/>
  <sheetViews>
    <sheetView tabSelected="1" view="pageBreakPreview" topLeftCell="A46" zoomScale="50" zoomScaleSheetLayoutView="50" workbookViewId="0">
      <selection activeCell="B1" sqref="B1:K1"/>
    </sheetView>
  </sheetViews>
  <sheetFormatPr defaultColWidth="9" defaultRowHeight="16.5"/>
  <cols>
    <col min="1" max="1" width="2.85546875" style="1" customWidth="1"/>
    <col min="2" max="2" width="65.85546875" style="1" customWidth="1"/>
    <col min="3" max="3" width="17.85546875" style="1" customWidth="1"/>
    <col min="4" max="4" width="18.28515625" style="1" customWidth="1"/>
    <col min="5" max="6" width="9" style="1" customWidth="1"/>
    <col min="7" max="7" width="13.42578125" style="1" customWidth="1"/>
    <col min="8" max="8" width="14.85546875" style="1" customWidth="1"/>
    <col min="9" max="9" width="16.5703125" style="1" customWidth="1"/>
    <col min="10" max="10" width="14.42578125" style="1" customWidth="1"/>
    <col min="11" max="11" width="84.5703125" style="1" customWidth="1"/>
    <col min="12" max="12" width="4.7109375" style="1" customWidth="1"/>
    <col min="13" max="13" width="17.5703125" style="1" bestFit="1" customWidth="1"/>
    <col min="14" max="16384" width="9" style="1"/>
  </cols>
  <sheetData>
    <row r="1" spans="1:13" ht="69" customHeight="1">
      <c r="B1" s="250"/>
      <c r="C1" s="251"/>
      <c r="D1" s="251"/>
      <c r="E1" s="251"/>
      <c r="F1" s="251"/>
      <c r="G1" s="251"/>
      <c r="H1" s="251"/>
      <c r="I1" s="251"/>
      <c r="J1" s="251"/>
      <c r="K1" s="251"/>
    </row>
    <row r="2" spans="1:13" ht="28.5" hidden="1" customHeight="1">
      <c r="B2" s="2"/>
      <c r="C2" s="2"/>
      <c r="D2" s="2"/>
      <c r="E2" s="2"/>
      <c r="F2" s="2"/>
      <c r="G2" s="2"/>
      <c r="H2" s="2"/>
      <c r="I2" s="2"/>
      <c r="J2" s="2"/>
      <c r="K2" s="2"/>
    </row>
    <row r="3" spans="1:13" ht="30" customHeight="1" thickBot="1">
      <c r="A3" s="3"/>
      <c r="B3" s="252" t="s">
        <v>0</v>
      </c>
      <c r="C3" s="252"/>
      <c r="D3" s="252"/>
      <c r="E3" s="252"/>
      <c r="F3" s="252"/>
      <c r="G3" s="252"/>
      <c r="H3" s="252"/>
      <c r="I3" s="252"/>
      <c r="J3" s="252"/>
      <c r="K3" s="252"/>
      <c r="L3" s="3"/>
    </row>
    <row r="4" spans="1:13" ht="15.75" customHeight="1" thickTop="1" thickBot="1">
      <c r="A4" s="3"/>
      <c r="B4" s="253" t="s">
        <v>353</v>
      </c>
      <c r="C4" s="254" t="s">
        <v>2</v>
      </c>
      <c r="D4" s="254" t="s">
        <v>3</v>
      </c>
      <c r="E4" s="254" t="s">
        <v>4</v>
      </c>
      <c r="F4" s="254"/>
      <c r="G4" s="254"/>
      <c r="H4" s="254"/>
      <c r="I4" s="254"/>
      <c r="J4" s="254"/>
      <c r="K4" s="255" t="s">
        <v>352</v>
      </c>
      <c r="L4" s="3"/>
    </row>
    <row r="5" spans="1:13" ht="15" customHeight="1" thickTop="1" thickBot="1">
      <c r="A5" s="3"/>
      <c r="B5" s="253"/>
      <c r="C5" s="254"/>
      <c r="D5" s="254"/>
      <c r="E5" s="256" t="s">
        <v>5</v>
      </c>
      <c r="F5" s="263" t="s">
        <v>6</v>
      </c>
      <c r="G5" s="264"/>
      <c r="H5" s="264"/>
      <c r="I5" s="265"/>
      <c r="J5" s="256" t="s">
        <v>7</v>
      </c>
      <c r="K5" s="255"/>
      <c r="L5" s="3"/>
    </row>
    <row r="6" spans="1:13" ht="33.75" customHeight="1" thickTop="1" thickBot="1">
      <c r="A6" s="3"/>
      <c r="B6" s="253"/>
      <c r="C6" s="254"/>
      <c r="D6" s="254"/>
      <c r="E6" s="254"/>
      <c r="F6" s="266" t="s">
        <v>8</v>
      </c>
      <c r="G6" s="267"/>
      <c r="H6" s="268"/>
      <c r="I6" s="260" t="s">
        <v>9</v>
      </c>
      <c r="J6" s="257"/>
      <c r="K6" s="255"/>
      <c r="L6" s="3"/>
    </row>
    <row r="7" spans="1:13" ht="33.75" customHeight="1" thickTop="1" thickBot="1">
      <c r="A7" s="3"/>
      <c r="B7" s="253"/>
      <c r="C7" s="254"/>
      <c r="D7" s="254"/>
      <c r="E7" s="254"/>
      <c r="F7" s="271" t="s">
        <v>346</v>
      </c>
      <c r="G7" s="269" t="s">
        <v>347</v>
      </c>
      <c r="H7" s="270"/>
      <c r="I7" s="261"/>
      <c r="J7" s="258"/>
      <c r="K7" s="255"/>
      <c r="L7" s="3"/>
    </row>
    <row r="8" spans="1:13" ht="87" customHeight="1" thickTop="1">
      <c r="A8" s="3"/>
      <c r="B8" s="253"/>
      <c r="C8" s="254"/>
      <c r="D8" s="254"/>
      <c r="E8" s="254"/>
      <c r="F8" s="272"/>
      <c r="G8" s="162" t="s">
        <v>348</v>
      </c>
      <c r="H8" s="161" t="s">
        <v>349</v>
      </c>
      <c r="I8" s="262"/>
      <c r="J8" s="259"/>
      <c r="K8" s="255"/>
      <c r="L8" s="3"/>
    </row>
    <row r="9" spans="1:13">
      <c r="A9" s="3"/>
      <c r="B9" s="4">
        <v>1</v>
      </c>
      <c r="C9" s="5">
        <v>2</v>
      </c>
      <c r="D9" s="5">
        <v>3</v>
      </c>
      <c r="E9" s="5">
        <v>4</v>
      </c>
      <c r="F9" s="5">
        <v>5</v>
      </c>
      <c r="G9" s="5">
        <v>6</v>
      </c>
      <c r="H9" s="160">
        <v>7</v>
      </c>
      <c r="I9" s="160">
        <v>8</v>
      </c>
      <c r="J9" s="5">
        <v>9</v>
      </c>
      <c r="K9" s="6">
        <v>10</v>
      </c>
      <c r="L9" s="3"/>
    </row>
    <row r="10" spans="1:13" ht="38.1" customHeight="1" thickBot="1">
      <c r="A10" s="3"/>
      <c r="B10" s="275" t="s">
        <v>10</v>
      </c>
      <c r="C10" s="7">
        <v>2017</v>
      </c>
      <c r="D10" s="8">
        <f>I10+J10+H10</f>
        <v>417.75585999999998</v>
      </c>
      <c r="E10" s="9" t="s">
        <v>11</v>
      </c>
      <c r="F10" s="9">
        <f>H10</f>
        <v>142</v>
      </c>
      <c r="G10" s="9" t="s">
        <v>11</v>
      </c>
      <c r="H10" s="9">
        <f>БДД!H93</f>
        <v>142</v>
      </c>
      <c r="I10" s="243">
        <v>205.75586000000001</v>
      </c>
      <c r="J10" s="10">
        <v>70</v>
      </c>
      <c r="K10" s="273" t="s">
        <v>12</v>
      </c>
      <c r="L10" s="3"/>
      <c r="M10" s="245">
        <f>H10+I10+J10</f>
        <v>417.75585999999998</v>
      </c>
    </row>
    <row r="11" spans="1:13" ht="27.6" customHeight="1" thickTop="1" thickBot="1">
      <c r="A11" s="3"/>
      <c r="B11" s="276"/>
      <c r="C11" s="7">
        <v>2018</v>
      </c>
      <c r="D11" s="8">
        <f>I11</f>
        <v>8375.9994700000007</v>
      </c>
      <c r="E11" s="9" t="s">
        <v>11</v>
      </c>
      <c r="F11" s="9" t="s">
        <v>11</v>
      </c>
      <c r="G11" s="9" t="s">
        <v>11</v>
      </c>
      <c r="H11" s="11" t="str">
        <f>H17</f>
        <v>-</v>
      </c>
      <c r="I11" s="243">
        <f>Правонарушения!D51+БДД!D108+Наркотики!D70+Алкоголь!D53+Экстремизм!D178</f>
        <v>8375.9994700000007</v>
      </c>
      <c r="J11" s="10" t="str">
        <f>J17</f>
        <v>-</v>
      </c>
      <c r="K11" s="273"/>
      <c r="L11" s="3"/>
      <c r="M11" s="245">
        <f>I11</f>
        <v>8375.9994700000007</v>
      </c>
    </row>
    <row r="12" spans="1:13" ht="33.200000000000003" customHeight="1" thickTop="1" thickBot="1">
      <c r="A12" s="3"/>
      <c r="B12" s="276"/>
      <c r="C12" s="7">
        <v>2019</v>
      </c>
      <c r="D12" s="11">
        <f>Правонарушения!D52+БДД!D109+Наркотики!D71+Алкоголь!D54+Экстремизм!D179</f>
        <v>2470.87</v>
      </c>
      <c r="E12" s="9" t="s">
        <v>11</v>
      </c>
      <c r="F12" s="9" t="s">
        <v>11</v>
      </c>
      <c r="G12" s="9" t="s">
        <v>11</v>
      </c>
      <c r="H12" s="9" t="s">
        <v>11</v>
      </c>
      <c r="I12" s="243">
        <f>Правонарушения!I52+БДД!I109+Наркотики!I71+Алкоголь!I54+Экстремизм!I179</f>
        <v>2450.87</v>
      </c>
      <c r="J12" s="10">
        <f>J18</f>
        <v>20</v>
      </c>
      <c r="K12" s="273"/>
      <c r="L12" s="3"/>
      <c r="M12" s="245">
        <f>I12+J12</f>
        <v>2470.87</v>
      </c>
    </row>
    <row r="13" spans="1:13" ht="36" customHeight="1" thickTop="1" thickBot="1">
      <c r="A13" s="3"/>
      <c r="B13" s="276"/>
      <c r="C13" s="7">
        <v>2020</v>
      </c>
      <c r="D13" s="241">
        <f>Правонарушения!D53+БДД!D111+Наркотики!D72+Алкоголь!D55+Экстремизм!D180</f>
        <v>2468.3519999999999</v>
      </c>
      <c r="E13" s="9" t="s">
        <v>11</v>
      </c>
      <c r="F13" s="9">
        <f>H13</f>
        <v>142</v>
      </c>
      <c r="G13" s="9" t="s">
        <v>11</v>
      </c>
      <c r="H13" s="9">
        <v>142</v>
      </c>
      <c r="I13" s="243">
        <f>Правонарушения!I53+БДД!I111+Наркотики!I72+Алкоголь!I55+Экстремизм!I180</f>
        <v>2306.3519999999999</v>
      </c>
      <c r="J13" s="10">
        <v>20</v>
      </c>
      <c r="K13" s="273"/>
      <c r="L13" s="3"/>
      <c r="M13" s="245">
        <f t="shared" ref="M13:M14" si="0">H13+I13+J13</f>
        <v>2468.3519999999999</v>
      </c>
    </row>
    <row r="14" spans="1:13" ht="36" customHeight="1" thickTop="1" thickBot="1">
      <c r="A14" s="3"/>
      <c r="B14" s="277"/>
      <c r="C14" s="231">
        <v>2021</v>
      </c>
      <c r="D14" s="242">
        <f>Правонарушения!D54+БДД!D112+Наркотики!D73+Алкоголь!D56+Экстремизм!D181</f>
        <v>2472.3519999999999</v>
      </c>
      <c r="E14" s="232"/>
      <c r="F14" s="232">
        <v>142</v>
      </c>
      <c r="G14" s="232"/>
      <c r="H14" s="232">
        <v>142</v>
      </c>
      <c r="I14" s="244">
        <f>Правонарушения!I54+БДД!I112+Наркотики!I73+Алкоголь!I56+Экстремизм!I181</f>
        <v>2310.3519999999999</v>
      </c>
      <c r="J14" s="233">
        <v>20</v>
      </c>
      <c r="K14" s="273"/>
      <c r="L14" s="3"/>
      <c r="M14" s="245">
        <f t="shared" si="0"/>
        <v>2472.3519999999999</v>
      </c>
    </row>
    <row r="15" spans="1:13" ht="24.95" customHeight="1" thickTop="1" thickBot="1">
      <c r="A15" s="3"/>
      <c r="B15" s="12" t="s">
        <v>13</v>
      </c>
      <c r="C15" s="13" t="s">
        <v>357</v>
      </c>
      <c r="D15" s="14">
        <f>D10+D11+D12+D13+D14</f>
        <v>16205.329329999997</v>
      </c>
      <c r="E15" s="15" t="s">
        <v>11</v>
      </c>
      <c r="F15" s="15">
        <f>F10+F13+F14</f>
        <v>426</v>
      </c>
      <c r="G15" s="15" t="s">
        <v>11</v>
      </c>
      <c r="H15" s="139">
        <f>H10+H13+H14</f>
        <v>426</v>
      </c>
      <c r="I15" s="139">
        <f>I10+I11+I12+I13+I14</f>
        <v>15649.329329999997</v>
      </c>
      <c r="J15" s="240">
        <f>J10+J12+J13+J14</f>
        <v>130</v>
      </c>
      <c r="K15" s="273"/>
      <c r="L15" s="3"/>
    </row>
    <row r="16" spans="1:13" ht="35.25" customHeight="1" thickTop="1" thickBot="1">
      <c r="A16" s="3"/>
      <c r="B16" s="278" t="s">
        <v>15</v>
      </c>
      <c r="C16" s="17">
        <v>2017</v>
      </c>
      <c r="D16" s="18">
        <v>10</v>
      </c>
      <c r="E16" s="18" t="s">
        <v>11</v>
      </c>
      <c r="F16" s="18" t="s">
        <v>11</v>
      </c>
      <c r="G16" s="18" t="s">
        <v>11</v>
      </c>
      <c r="H16" s="18" t="str">
        <f>Правонарушения!H50</f>
        <v>-</v>
      </c>
      <c r="I16" s="18" t="s">
        <v>11</v>
      </c>
      <c r="J16" s="19">
        <f>Правонарушения!J50</f>
        <v>10</v>
      </c>
      <c r="K16" s="274" t="s">
        <v>16</v>
      </c>
      <c r="L16" s="3"/>
    </row>
    <row r="17" spans="1:12" ht="35.25" customHeight="1" thickTop="1" thickBot="1">
      <c r="A17" s="3"/>
      <c r="B17" s="279"/>
      <c r="C17" s="7">
        <v>2018</v>
      </c>
      <c r="D17" s="9">
        <f>Правонарушения!D51</f>
        <v>1115.54</v>
      </c>
      <c r="E17" s="9" t="s">
        <v>11</v>
      </c>
      <c r="F17" s="9" t="s">
        <v>11</v>
      </c>
      <c r="G17" s="9" t="s">
        <v>11</v>
      </c>
      <c r="H17" s="9" t="str">
        <f>Правонарушения!H51</f>
        <v>-</v>
      </c>
      <c r="I17" s="9">
        <f>Правонарушения!I51</f>
        <v>1115.54</v>
      </c>
      <c r="J17" s="10" t="str">
        <f>Правонарушения!J51</f>
        <v>-</v>
      </c>
      <c r="K17" s="274"/>
      <c r="L17" s="3"/>
    </row>
    <row r="18" spans="1:12" ht="35.25" customHeight="1" thickTop="1" thickBot="1">
      <c r="A18" s="3"/>
      <c r="B18" s="279"/>
      <c r="C18" s="13">
        <v>2019</v>
      </c>
      <c r="D18" s="9">
        <f>Правонарушения!D52</f>
        <v>1135.54</v>
      </c>
      <c r="E18" s="9" t="s">
        <v>11</v>
      </c>
      <c r="F18" s="9" t="s">
        <v>11</v>
      </c>
      <c r="G18" s="9" t="s">
        <v>11</v>
      </c>
      <c r="H18" s="9" t="str">
        <f>Правонарушения!H52</f>
        <v>-</v>
      </c>
      <c r="I18" s="9">
        <f>Правонарушения!I52</f>
        <v>1115.54</v>
      </c>
      <c r="J18" s="10">
        <f>Правонарушения!J52</f>
        <v>20</v>
      </c>
      <c r="K18" s="274"/>
      <c r="L18" s="3"/>
    </row>
    <row r="19" spans="1:12" ht="20.85" customHeight="1" thickTop="1" thickBot="1">
      <c r="A19" s="3"/>
      <c r="B19" s="279"/>
      <c r="C19" s="13">
        <v>2020</v>
      </c>
      <c r="D19" s="9">
        <f>Правонарушения!D53</f>
        <v>1135.54</v>
      </c>
      <c r="E19" s="9" t="s">
        <v>11</v>
      </c>
      <c r="F19" s="9" t="s">
        <v>11</v>
      </c>
      <c r="G19" s="9" t="s">
        <v>11</v>
      </c>
      <c r="H19" s="9" t="s">
        <v>11</v>
      </c>
      <c r="I19" s="9">
        <f>Правонарушения!I53</f>
        <v>1115.54</v>
      </c>
      <c r="J19" s="10">
        <v>20</v>
      </c>
      <c r="K19" s="274"/>
      <c r="L19" s="3"/>
    </row>
    <row r="20" spans="1:12" ht="20.85" customHeight="1" thickTop="1" thickBot="1">
      <c r="A20" s="3"/>
      <c r="B20" s="280"/>
      <c r="C20" s="13">
        <v>2021</v>
      </c>
      <c r="D20" s="232">
        <f>Правонарушения!D54</f>
        <v>1135.54</v>
      </c>
      <c r="E20" s="232"/>
      <c r="F20" s="232"/>
      <c r="G20" s="232"/>
      <c r="H20" s="232"/>
      <c r="I20" s="232">
        <f>Правонарушения!I53</f>
        <v>1115.54</v>
      </c>
      <c r="J20" s="233">
        <v>20</v>
      </c>
      <c r="K20" s="274"/>
      <c r="L20" s="3"/>
    </row>
    <row r="21" spans="1:12" ht="25.7" customHeight="1" thickTop="1" thickBot="1">
      <c r="A21" s="3"/>
      <c r="B21" s="12" t="s">
        <v>17</v>
      </c>
      <c r="C21" s="17" t="s">
        <v>357</v>
      </c>
      <c r="D21" s="20">
        <f>D16+D17+D18+D19+D20</f>
        <v>4532.16</v>
      </c>
      <c r="E21" s="15" t="s">
        <v>11</v>
      </c>
      <c r="F21" s="15" t="s">
        <v>11</v>
      </c>
      <c r="G21" s="15" t="s">
        <v>11</v>
      </c>
      <c r="H21" s="20" t="s">
        <v>11</v>
      </c>
      <c r="I21" s="20">
        <f>I17+I18+I19+I20</f>
        <v>4462.16</v>
      </c>
      <c r="J21" s="16">
        <f>J16+J18+J19+J20</f>
        <v>70</v>
      </c>
      <c r="K21" s="274"/>
      <c r="L21" s="3"/>
    </row>
    <row r="22" spans="1:12" ht="38.85" customHeight="1" thickTop="1" thickBot="1">
      <c r="A22" s="3"/>
      <c r="B22" s="278" t="s">
        <v>18</v>
      </c>
      <c r="C22" s="7">
        <v>2017</v>
      </c>
      <c r="D22" s="21">
        <f>I22+H22</f>
        <v>276.81385999999998</v>
      </c>
      <c r="E22" s="22" t="s">
        <v>11</v>
      </c>
      <c r="F22" s="22">
        <f>H22</f>
        <v>142</v>
      </c>
      <c r="G22" s="22" t="s">
        <v>11</v>
      </c>
      <c r="H22" s="22">
        <f>БДД!H107</f>
        <v>142</v>
      </c>
      <c r="I22" s="21">
        <f>БДД!I107</f>
        <v>134.81386000000001</v>
      </c>
      <c r="J22" s="23" t="s">
        <v>11</v>
      </c>
      <c r="K22" s="274" t="s">
        <v>19</v>
      </c>
      <c r="L22" s="3"/>
    </row>
    <row r="23" spans="1:12" ht="34.15" customHeight="1" thickTop="1" thickBot="1">
      <c r="A23" s="3"/>
      <c r="B23" s="279"/>
      <c r="C23" s="7">
        <v>2018</v>
      </c>
      <c r="D23" s="249">
        <v>40</v>
      </c>
      <c r="E23" s="24" t="s">
        <v>11</v>
      </c>
      <c r="F23" s="24" t="s">
        <v>11</v>
      </c>
      <c r="G23" s="24" t="s">
        <v>11</v>
      </c>
      <c r="H23" s="24" t="s">
        <v>11</v>
      </c>
      <c r="I23" s="24">
        <v>40</v>
      </c>
      <c r="J23" s="25" t="s">
        <v>11</v>
      </c>
      <c r="K23" s="274"/>
      <c r="L23" s="3"/>
    </row>
    <row r="24" spans="1:12" ht="36" customHeight="1" thickTop="1" thickBot="1">
      <c r="A24" s="3"/>
      <c r="B24" s="279"/>
      <c r="C24" s="7">
        <v>2019</v>
      </c>
      <c r="D24" s="249">
        <f>БДД!D109</f>
        <v>47.04</v>
      </c>
      <c r="E24" s="24" t="s">
        <v>11</v>
      </c>
      <c r="F24" s="24" t="s">
        <v>11</v>
      </c>
      <c r="G24" s="24" t="s">
        <v>11</v>
      </c>
      <c r="H24" s="24" t="s">
        <v>11</v>
      </c>
      <c r="I24" s="24">
        <f>БДД!I109</f>
        <v>47.04</v>
      </c>
      <c r="J24" s="25" t="s">
        <v>11</v>
      </c>
      <c r="K24" s="274"/>
      <c r="L24" s="3"/>
    </row>
    <row r="25" spans="1:12" ht="41.85" customHeight="1" thickTop="1" thickBot="1">
      <c r="A25" s="3"/>
      <c r="B25" s="279"/>
      <c r="C25" s="7">
        <v>2020</v>
      </c>
      <c r="D25" s="249">
        <f>БДД!D111</f>
        <v>201.51399999999998</v>
      </c>
      <c r="E25" s="24"/>
      <c r="F25" s="24">
        <f>H25</f>
        <v>142</v>
      </c>
      <c r="G25" s="24" t="s">
        <v>11</v>
      </c>
      <c r="H25" s="24">
        <f>БДД!H111</f>
        <v>142</v>
      </c>
      <c r="I25" s="248">
        <f>БДД!I111</f>
        <v>59.513999999999996</v>
      </c>
      <c r="J25" s="25"/>
      <c r="K25" s="274"/>
      <c r="L25" s="3"/>
    </row>
    <row r="26" spans="1:12" ht="41.85" customHeight="1" thickTop="1" thickBot="1">
      <c r="A26" s="3"/>
      <c r="B26" s="280"/>
      <c r="C26" s="231">
        <v>2021</v>
      </c>
      <c r="D26" s="247">
        <f>БДД!D112</f>
        <v>205.51399999999998</v>
      </c>
      <c r="E26" s="234"/>
      <c r="F26" s="234">
        <v>142</v>
      </c>
      <c r="G26" s="234"/>
      <c r="H26" s="234">
        <v>142</v>
      </c>
      <c r="I26" s="246">
        <f>БДД!I112</f>
        <v>63.513999999999996</v>
      </c>
      <c r="J26" s="235"/>
      <c r="K26" s="274"/>
      <c r="L26" s="3"/>
    </row>
    <row r="27" spans="1:12" ht="44.65" customHeight="1" thickTop="1" thickBot="1">
      <c r="A27" s="3"/>
      <c r="B27" s="12" t="s">
        <v>17</v>
      </c>
      <c r="C27" s="13" t="s">
        <v>357</v>
      </c>
      <c r="D27" s="26">
        <f>D22+D23+D24+D25+D26</f>
        <v>770.88185999999996</v>
      </c>
      <c r="E27" s="27" t="s">
        <v>11</v>
      </c>
      <c r="F27" s="27">
        <f>F22+F25+F26</f>
        <v>426</v>
      </c>
      <c r="G27" s="27" t="s">
        <v>11</v>
      </c>
      <c r="H27" s="27">
        <f>H22+H25+H26</f>
        <v>426</v>
      </c>
      <c r="I27" s="26">
        <f>I22+I23+I24+I25+I26</f>
        <v>344.88186000000002</v>
      </c>
      <c r="J27" s="28" t="s">
        <v>11</v>
      </c>
      <c r="K27" s="274"/>
      <c r="L27" s="3"/>
    </row>
    <row r="28" spans="1:12" ht="38.85" customHeight="1" thickTop="1" thickBot="1">
      <c r="A28" s="3"/>
      <c r="B28" s="278" t="s">
        <v>20</v>
      </c>
      <c r="C28" s="7">
        <v>2017</v>
      </c>
      <c r="D28" s="168">
        <f>Наркотики!D69</f>
        <v>90.942000000000007</v>
      </c>
      <c r="E28" s="29" t="s">
        <v>11</v>
      </c>
      <c r="F28" s="29" t="s">
        <v>11</v>
      </c>
      <c r="G28" s="29" t="s">
        <v>11</v>
      </c>
      <c r="H28" s="29"/>
      <c r="I28" s="29">
        <f>Наркотики!I69</f>
        <v>30.942</v>
      </c>
      <c r="J28" s="29">
        <v>60</v>
      </c>
      <c r="K28" s="274" t="s">
        <v>21</v>
      </c>
      <c r="L28" s="3"/>
    </row>
    <row r="29" spans="1:12" ht="34.15" customHeight="1" thickTop="1" thickBot="1">
      <c r="A29" s="3"/>
      <c r="B29" s="279"/>
      <c r="C29" s="7">
        <v>2018</v>
      </c>
      <c r="D29" s="30">
        <f>I29</f>
        <v>33</v>
      </c>
      <c r="E29" s="30" t="s">
        <v>11</v>
      </c>
      <c r="F29" s="30" t="s">
        <v>11</v>
      </c>
      <c r="G29" s="30" t="s">
        <v>11</v>
      </c>
      <c r="H29" s="30" t="s">
        <v>11</v>
      </c>
      <c r="I29" s="30">
        <f>Наркотики!I70</f>
        <v>33</v>
      </c>
      <c r="J29" s="25" t="s">
        <v>11</v>
      </c>
      <c r="K29" s="274"/>
      <c r="L29" s="3"/>
    </row>
    <row r="30" spans="1:12" ht="35.25" customHeight="1" thickTop="1" thickBot="1">
      <c r="A30" s="3"/>
      <c r="B30" s="279"/>
      <c r="C30" s="7">
        <v>2019</v>
      </c>
      <c r="D30" s="30">
        <f>Наркотики!D71</f>
        <v>43</v>
      </c>
      <c r="E30" s="30" t="s">
        <v>11</v>
      </c>
      <c r="F30" s="30" t="s">
        <v>11</v>
      </c>
      <c r="G30" s="30" t="s">
        <v>11</v>
      </c>
      <c r="H30" s="30" t="s">
        <v>11</v>
      </c>
      <c r="I30" s="30">
        <f>Наркотики!I71</f>
        <v>43</v>
      </c>
      <c r="J30" s="25" t="s">
        <v>11</v>
      </c>
      <c r="K30" s="274"/>
      <c r="L30" s="3"/>
    </row>
    <row r="31" spans="1:12" ht="43.7" customHeight="1" thickTop="1" thickBot="1">
      <c r="A31" s="3"/>
      <c r="B31" s="279"/>
      <c r="C31" s="7">
        <v>2020</v>
      </c>
      <c r="D31" s="30">
        <f>Наркотики!D72</f>
        <v>43</v>
      </c>
      <c r="E31" s="30" t="s">
        <v>11</v>
      </c>
      <c r="F31" s="30" t="s">
        <v>11</v>
      </c>
      <c r="G31" s="30" t="s">
        <v>11</v>
      </c>
      <c r="H31" s="30" t="s">
        <v>11</v>
      </c>
      <c r="I31" s="30">
        <f>Наркотики!I73</f>
        <v>43</v>
      </c>
      <c r="J31" s="25"/>
      <c r="K31" s="274"/>
      <c r="L31" s="3"/>
    </row>
    <row r="32" spans="1:12" ht="43.7" customHeight="1" thickTop="1" thickBot="1">
      <c r="A32" s="3"/>
      <c r="B32" s="280"/>
      <c r="C32" s="231">
        <v>2021</v>
      </c>
      <c r="D32" s="236">
        <f>Наркотики!D73</f>
        <v>43</v>
      </c>
      <c r="E32" s="30" t="s">
        <v>11</v>
      </c>
      <c r="F32" s="30" t="s">
        <v>11</v>
      </c>
      <c r="G32" s="30" t="s">
        <v>11</v>
      </c>
      <c r="H32" s="30" t="s">
        <v>11</v>
      </c>
      <c r="I32" s="236">
        <f>Наркотики!I73</f>
        <v>43</v>
      </c>
      <c r="J32" s="235"/>
      <c r="K32" s="274"/>
      <c r="L32" s="3"/>
    </row>
    <row r="33" spans="1:12" ht="38.1" customHeight="1" thickTop="1" thickBot="1">
      <c r="A33" s="3"/>
      <c r="B33" s="12" t="s">
        <v>17</v>
      </c>
      <c r="C33" s="13" t="s">
        <v>357</v>
      </c>
      <c r="D33" s="451">
        <f>D32+D31+D30+D29+D28</f>
        <v>252.94200000000001</v>
      </c>
      <c r="E33" s="32" t="s">
        <v>11</v>
      </c>
      <c r="F33" s="32" t="s">
        <v>11</v>
      </c>
      <c r="G33" s="32" t="s">
        <v>11</v>
      </c>
      <c r="H33" s="31" t="s">
        <v>11</v>
      </c>
      <c r="I33" s="451">
        <f>I32+I31+I30+I29+I28</f>
        <v>192.94200000000001</v>
      </c>
      <c r="J33" s="32">
        <v>60</v>
      </c>
      <c r="K33" s="274"/>
      <c r="L33" s="3"/>
    </row>
    <row r="34" spans="1:12" ht="22.7" customHeight="1" thickTop="1" thickBot="1">
      <c r="A34" s="3"/>
      <c r="B34" s="278" t="s">
        <v>22</v>
      </c>
      <c r="C34" s="17">
        <v>2017</v>
      </c>
      <c r="D34" s="29">
        <f>I34</f>
        <v>35</v>
      </c>
      <c r="E34" s="29" t="s">
        <v>11</v>
      </c>
      <c r="F34" s="29" t="s">
        <v>11</v>
      </c>
      <c r="G34" s="29" t="s">
        <v>11</v>
      </c>
      <c r="H34" s="29"/>
      <c r="I34" s="29">
        <f>Алкоголь!I52</f>
        <v>35</v>
      </c>
      <c r="J34" s="23" t="s">
        <v>11</v>
      </c>
      <c r="K34" s="274" t="s">
        <v>23</v>
      </c>
      <c r="L34" s="3"/>
    </row>
    <row r="35" spans="1:12" ht="28.5" customHeight="1" thickTop="1" thickBot="1">
      <c r="A35" s="3"/>
      <c r="B35" s="279"/>
      <c r="C35" s="17">
        <v>2018</v>
      </c>
      <c r="D35" s="30">
        <f>I35</f>
        <v>22.1</v>
      </c>
      <c r="E35" s="30" t="s">
        <v>11</v>
      </c>
      <c r="F35" s="30" t="s">
        <v>11</v>
      </c>
      <c r="G35" s="30" t="s">
        <v>11</v>
      </c>
      <c r="H35" s="30" t="s">
        <v>11</v>
      </c>
      <c r="I35" s="30">
        <f>Алкоголь!I53</f>
        <v>22.1</v>
      </c>
      <c r="J35" s="25" t="s">
        <v>11</v>
      </c>
      <c r="K35" s="274"/>
      <c r="L35" s="3"/>
    </row>
    <row r="36" spans="1:12" ht="33.200000000000003" customHeight="1" thickTop="1" thickBot="1">
      <c r="A36" s="3"/>
      <c r="B36" s="279"/>
      <c r="C36" s="17">
        <v>2019</v>
      </c>
      <c r="D36" s="30">
        <f>Алкоголь!D54</f>
        <v>25</v>
      </c>
      <c r="E36" s="30" t="s">
        <v>11</v>
      </c>
      <c r="F36" s="30" t="s">
        <v>11</v>
      </c>
      <c r="G36" s="30" t="s">
        <v>11</v>
      </c>
      <c r="H36" s="30" t="s">
        <v>11</v>
      </c>
      <c r="I36" s="30">
        <f>Алкоголь!I54</f>
        <v>25</v>
      </c>
      <c r="J36" s="25" t="s">
        <v>11</v>
      </c>
      <c r="K36" s="274"/>
      <c r="L36" s="3"/>
    </row>
    <row r="37" spans="1:12" ht="18" thickTop="1" thickBot="1">
      <c r="A37" s="3"/>
      <c r="B37" s="279"/>
      <c r="C37" s="17">
        <v>2020</v>
      </c>
      <c r="D37" s="30">
        <f>Алкоголь!D56</f>
        <v>25</v>
      </c>
      <c r="E37" s="30"/>
      <c r="F37" s="30" t="s">
        <v>11</v>
      </c>
      <c r="G37" s="30" t="s">
        <v>11</v>
      </c>
      <c r="H37" s="30"/>
      <c r="I37" s="30">
        <f>Алкоголь!I56</f>
        <v>25</v>
      </c>
      <c r="J37" s="25"/>
      <c r="K37" s="274"/>
      <c r="L37" s="3"/>
    </row>
    <row r="38" spans="1:12" ht="18" thickTop="1" thickBot="1">
      <c r="A38" s="3"/>
      <c r="B38" s="280"/>
      <c r="C38" s="237">
        <v>2021</v>
      </c>
      <c r="D38" s="236">
        <f>Алкоголь!D56</f>
        <v>25</v>
      </c>
      <c r="E38" s="236"/>
      <c r="F38" s="236"/>
      <c r="G38" s="236"/>
      <c r="H38" s="236"/>
      <c r="I38" s="236">
        <f>Алкоголь!I56</f>
        <v>25</v>
      </c>
      <c r="J38" s="235"/>
      <c r="K38" s="274"/>
      <c r="L38" s="3"/>
    </row>
    <row r="39" spans="1:12" ht="70.349999999999994" customHeight="1" thickTop="1" thickBot="1">
      <c r="A39" s="3"/>
      <c r="B39" s="12" t="s">
        <v>17</v>
      </c>
      <c r="C39" s="13" t="s">
        <v>357</v>
      </c>
      <c r="D39" s="31">
        <f>D38+D37+D36+D35+D34</f>
        <v>132.1</v>
      </c>
      <c r="E39" s="32" t="s">
        <v>11</v>
      </c>
      <c r="F39" s="32" t="s">
        <v>11</v>
      </c>
      <c r="G39" s="32" t="s">
        <v>11</v>
      </c>
      <c r="H39" s="32" t="s">
        <v>11</v>
      </c>
      <c r="I39" s="31">
        <f>I38+I37+I36+I35+I34</f>
        <v>132.1</v>
      </c>
      <c r="J39" s="28" t="s">
        <v>11</v>
      </c>
      <c r="K39" s="274"/>
      <c r="L39" s="3"/>
    </row>
    <row r="40" spans="1:12" ht="31.5" customHeight="1" thickTop="1" thickBot="1">
      <c r="A40" s="3"/>
      <c r="B40" s="278" t="s">
        <v>24</v>
      </c>
      <c r="C40" s="17">
        <v>2017</v>
      </c>
      <c r="D40" s="32">
        <f>I40</f>
        <v>5</v>
      </c>
      <c r="E40" s="32"/>
      <c r="F40" s="32" t="s">
        <v>11</v>
      </c>
      <c r="G40" s="32" t="s">
        <v>11</v>
      </c>
      <c r="H40" s="32"/>
      <c r="I40" s="32">
        <f>Экстремизм!I177</f>
        <v>5</v>
      </c>
      <c r="J40" s="28"/>
      <c r="K40" s="281" t="s">
        <v>25</v>
      </c>
      <c r="L40" s="3"/>
    </row>
    <row r="41" spans="1:12" ht="36" customHeight="1" thickTop="1" thickBot="1">
      <c r="A41" s="3"/>
      <c r="B41" s="279"/>
      <c r="C41" s="17">
        <v>2018</v>
      </c>
      <c r="D41" s="140">
        <f>I41</f>
        <v>7165.3594699999994</v>
      </c>
      <c r="E41" s="32"/>
      <c r="F41" s="32" t="s">
        <v>11</v>
      </c>
      <c r="G41" s="32" t="s">
        <v>11</v>
      </c>
      <c r="H41" s="32"/>
      <c r="I41" s="140">
        <f>Экстремизм!I178</f>
        <v>7165.3594699999994</v>
      </c>
      <c r="J41" s="28"/>
      <c r="K41" s="281"/>
      <c r="L41" s="3"/>
    </row>
    <row r="42" spans="1:12" ht="40.9" customHeight="1" thickTop="1" thickBot="1">
      <c r="A42" s="3"/>
      <c r="B42" s="279"/>
      <c r="C42" s="17">
        <v>2019</v>
      </c>
      <c r="D42" s="32">
        <f>Экстремизм!D179</f>
        <v>1220.29</v>
      </c>
      <c r="E42" s="32"/>
      <c r="F42" s="32" t="s">
        <v>11</v>
      </c>
      <c r="G42" s="32" t="s">
        <v>11</v>
      </c>
      <c r="H42" s="32"/>
      <c r="I42" s="32">
        <f>Экстремизм!I179</f>
        <v>1220.29</v>
      </c>
      <c r="J42" s="28"/>
      <c r="K42" s="281"/>
      <c r="L42" s="3"/>
    </row>
    <row r="43" spans="1:12" ht="23.85" customHeight="1" thickTop="1" thickBot="1">
      <c r="A43" s="3"/>
      <c r="B43" s="279"/>
      <c r="C43" s="17">
        <v>2020</v>
      </c>
      <c r="D43" s="452">
        <f>Экстремизм!D180</f>
        <v>1063.298</v>
      </c>
      <c r="E43" s="32"/>
      <c r="F43" s="32" t="s">
        <v>11</v>
      </c>
      <c r="G43" s="32" t="s">
        <v>11</v>
      </c>
      <c r="H43" s="32"/>
      <c r="I43" s="452">
        <f>Экстремизм!I181</f>
        <v>1063.298</v>
      </c>
      <c r="J43" s="28"/>
      <c r="K43" s="281"/>
      <c r="L43" s="3"/>
    </row>
    <row r="44" spans="1:12" ht="23.85" customHeight="1" thickTop="1" thickBot="1">
      <c r="A44" s="3"/>
      <c r="B44" s="282"/>
      <c r="C44" s="237">
        <v>2021</v>
      </c>
      <c r="D44" s="453">
        <f>Экстремизм!D181</f>
        <v>1063.298</v>
      </c>
      <c r="E44" s="238"/>
      <c r="F44" s="238"/>
      <c r="G44" s="238"/>
      <c r="H44" s="238"/>
      <c r="I44" s="453">
        <f>Экстремизм!I181</f>
        <v>1063.298</v>
      </c>
      <c r="J44" s="239"/>
      <c r="K44" s="281"/>
      <c r="L44" s="3"/>
    </row>
    <row r="45" spans="1:12" ht="41.85" customHeight="1" thickTop="1" thickBot="1">
      <c r="A45" s="3"/>
      <c r="B45" s="33" t="s">
        <v>17</v>
      </c>
      <c r="C45" s="13" t="s">
        <v>357</v>
      </c>
      <c r="D45" s="141">
        <f>D44+D43+D42+D41+D40</f>
        <v>10517.24547</v>
      </c>
      <c r="E45" s="34" t="s">
        <v>11</v>
      </c>
      <c r="F45" s="34" t="s">
        <v>11</v>
      </c>
      <c r="G45" s="34" t="s">
        <v>11</v>
      </c>
      <c r="H45" s="34" t="s">
        <v>11</v>
      </c>
      <c r="I45" s="141">
        <f>I44+I43+I42+I41+I40</f>
        <v>10517.24547</v>
      </c>
      <c r="J45" s="35" t="s">
        <v>11</v>
      </c>
      <c r="K45" s="281"/>
      <c r="L45" s="3"/>
    </row>
    <row r="46" spans="1:12" ht="15.75" customHeight="1" thickTop="1">
      <c r="A46" s="3"/>
      <c r="B46" s="36"/>
      <c r="C46" s="36"/>
      <c r="D46" s="36"/>
      <c r="E46" s="36"/>
      <c r="F46" s="36"/>
      <c r="G46" s="36"/>
      <c r="H46" s="36"/>
      <c r="I46" s="36"/>
      <c r="J46" s="36"/>
      <c r="K46" s="36"/>
      <c r="L46" s="3"/>
    </row>
    <row r="47" spans="1:12" ht="19.5" customHeight="1"/>
    <row r="48" spans="1:12" ht="22.7" customHeight="1"/>
  </sheetData>
  <sheetProtection selectLockedCells="1" selectUnlockedCells="1"/>
  <mergeCells count="26">
    <mergeCell ref="K28:K33"/>
    <mergeCell ref="K34:K39"/>
    <mergeCell ref="K40:K45"/>
    <mergeCell ref="B28:B32"/>
    <mergeCell ref="B34:B38"/>
    <mergeCell ref="B40:B44"/>
    <mergeCell ref="K10:K15"/>
    <mergeCell ref="K16:K21"/>
    <mergeCell ref="K22:K27"/>
    <mergeCell ref="B10:B14"/>
    <mergeCell ref="B16:B20"/>
    <mergeCell ref="B22:B26"/>
    <mergeCell ref="B1:K1"/>
    <mergeCell ref="B3:K3"/>
    <mergeCell ref="B4:B8"/>
    <mergeCell ref="C4:C8"/>
    <mergeCell ref="D4:D8"/>
    <mergeCell ref="E4:J4"/>
    <mergeCell ref="K4:K8"/>
    <mergeCell ref="E5:E8"/>
    <mergeCell ref="J5:J8"/>
    <mergeCell ref="I6:I8"/>
    <mergeCell ref="F5:I5"/>
    <mergeCell ref="F6:H6"/>
    <mergeCell ref="G7:H7"/>
    <mergeCell ref="F7:F8"/>
  </mergeCells>
  <pageMargins left="0.2" right="0.2" top="8.2638888888888887E-2" bottom="0.10555555555555556" header="0.51180555555555551" footer="0.51180555555555551"/>
  <pageSetup paperSize="9" scale="51" firstPageNumber="0" orientation="landscape" horizontalDpi="300" verticalDpi="300" r:id="rId1"/>
  <headerFooter alignWithMargins="0"/>
  <rowBreaks count="1" manualBreakCount="1">
    <brk id="33" min="1" max="10" man="1"/>
  </rowBreaks>
</worksheet>
</file>

<file path=xl/worksheets/sheet2.xml><?xml version="1.0" encoding="utf-8"?>
<worksheet xmlns="http://schemas.openxmlformats.org/spreadsheetml/2006/main" xmlns:r="http://schemas.openxmlformats.org/officeDocument/2006/relationships">
  <dimension ref="A1:IX65541"/>
  <sheetViews>
    <sheetView view="pageBreakPreview" zoomScale="79" zoomScaleSheetLayoutView="79" workbookViewId="0">
      <selection activeCell="C50" sqref="C50"/>
    </sheetView>
  </sheetViews>
  <sheetFormatPr defaultColWidth="12.42578125" defaultRowHeight="17.25" customHeight="1"/>
  <cols>
    <col min="1" max="1" width="8.85546875" style="37" customWidth="1"/>
    <col min="2" max="2" width="62" style="37" customWidth="1"/>
    <col min="3" max="3" width="15.85546875" style="37" customWidth="1"/>
    <col min="4" max="4" width="13.140625" style="37" customWidth="1"/>
    <col min="5" max="7" width="9" style="37" customWidth="1"/>
    <col min="8" max="8" width="17.42578125" style="37" customWidth="1"/>
    <col min="9" max="9" width="12.42578125" style="37" customWidth="1"/>
    <col min="10" max="10" width="11.140625" style="37" customWidth="1"/>
    <col min="11" max="11" width="33.140625" style="37" customWidth="1"/>
    <col min="12" max="12" width="41.42578125" style="37" customWidth="1"/>
    <col min="13" max="14" width="3.140625" style="1" customWidth="1"/>
    <col min="15" max="15" width="3.5703125" style="1" customWidth="1"/>
    <col min="16" max="16384" width="12.42578125" style="37"/>
  </cols>
  <sheetData>
    <row r="1" spans="1:12" ht="59.25" customHeight="1">
      <c r="A1" s="299"/>
      <c r="B1" s="299"/>
      <c r="C1" s="299"/>
      <c r="D1" s="299"/>
      <c r="E1" s="299"/>
      <c r="F1" s="299"/>
      <c r="G1" s="299"/>
      <c r="H1" s="299"/>
      <c r="I1" s="299"/>
      <c r="J1" s="299"/>
      <c r="K1" s="299"/>
      <c r="L1" s="299"/>
    </row>
    <row r="2" spans="1:12" ht="29.45" customHeight="1">
      <c r="A2" s="300" t="s">
        <v>26</v>
      </c>
      <c r="B2" s="300"/>
      <c r="C2" s="300"/>
      <c r="D2" s="300"/>
      <c r="E2" s="300"/>
      <c r="F2" s="300"/>
      <c r="G2" s="300"/>
      <c r="H2" s="300"/>
      <c r="I2" s="300"/>
      <c r="J2" s="300"/>
      <c r="K2" s="300"/>
      <c r="L2" s="300"/>
    </row>
    <row r="3" spans="1:12" ht="27.6" customHeight="1">
      <c r="A3" s="301" t="s">
        <v>27</v>
      </c>
      <c r="B3" s="301"/>
      <c r="C3" s="301"/>
      <c r="D3" s="301"/>
      <c r="E3" s="301"/>
      <c r="F3" s="301"/>
      <c r="G3" s="301"/>
      <c r="H3" s="301"/>
      <c r="I3" s="301"/>
      <c r="J3" s="301"/>
      <c r="K3" s="301"/>
      <c r="L3" s="301"/>
    </row>
    <row r="4" spans="1:12" ht="29.25" customHeight="1" thickBot="1">
      <c r="A4" s="297" t="s">
        <v>28</v>
      </c>
      <c r="B4" s="297" t="s">
        <v>1</v>
      </c>
      <c r="C4" s="297" t="s">
        <v>2</v>
      </c>
      <c r="D4" s="297" t="s">
        <v>29</v>
      </c>
      <c r="E4" s="297" t="s">
        <v>30</v>
      </c>
      <c r="F4" s="297"/>
      <c r="G4" s="297"/>
      <c r="H4" s="297"/>
      <c r="I4" s="297"/>
      <c r="J4" s="297" t="s">
        <v>7</v>
      </c>
      <c r="K4" s="297" t="s">
        <v>355</v>
      </c>
      <c r="L4" s="297" t="s">
        <v>350</v>
      </c>
    </row>
    <row r="5" spans="1:12" ht="31.7" customHeight="1" thickBot="1">
      <c r="A5" s="297"/>
      <c r="B5" s="297"/>
      <c r="C5" s="297"/>
      <c r="D5" s="297"/>
      <c r="E5" s="297" t="s">
        <v>5</v>
      </c>
      <c r="F5" s="290" t="s">
        <v>6</v>
      </c>
      <c r="G5" s="291"/>
      <c r="H5" s="291"/>
      <c r="I5" s="292"/>
      <c r="J5" s="297"/>
      <c r="K5" s="297"/>
      <c r="L5" s="297"/>
    </row>
    <row r="6" spans="1:12" ht="31.7" customHeight="1" thickBot="1">
      <c r="A6" s="297"/>
      <c r="B6" s="297"/>
      <c r="C6" s="297"/>
      <c r="D6" s="297"/>
      <c r="E6" s="297"/>
      <c r="F6" s="290" t="s">
        <v>8</v>
      </c>
      <c r="G6" s="291"/>
      <c r="H6" s="291"/>
      <c r="I6" s="302" t="s">
        <v>9</v>
      </c>
      <c r="J6" s="297"/>
      <c r="K6" s="297"/>
      <c r="L6" s="297"/>
    </row>
    <row r="7" spans="1:12" ht="31.7" customHeight="1" thickBot="1">
      <c r="A7" s="297"/>
      <c r="B7" s="297"/>
      <c r="C7" s="297"/>
      <c r="D7" s="297"/>
      <c r="E7" s="297"/>
      <c r="F7" s="305" t="s">
        <v>346</v>
      </c>
      <c r="G7" s="291" t="s">
        <v>347</v>
      </c>
      <c r="H7" s="291"/>
      <c r="I7" s="303"/>
      <c r="J7" s="297"/>
      <c r="K7" s="297"/>
      <c r="L7" s="297"/>
    </row>
    <row r="8" spans="1:12" ht="81" customHeight="1" thickBot="1">
      <c r="A8" s="297"/>
      <c r="B8" s="297"/>
      <c r="C8" s="297"/>
      <c r="D8" s="297"/>
      <c r="E8" s="297"/>
      <c r="F8" s="306"/>
      <c r="G8" s="145" t="s">
        <v>348</v>
      </c>
      <c r="H8" s="146" t="s">
        <v>349</v>
      </c>
      <c r="I8" s="304"/>
      <c r="J8" s="297"/>
      <c r="K8" s="297"/>
      <c r="L8" s="297"/>
    </row>
    <row r="9" spans="1:12" ht="40.9" customHeight="1" thickBot="1">
      <c r="A9" s="38">
        <v>1</v>
      </c>
      <c r="B9" s="38">
        <v>2</v>
      </c>
      <c r="C9" s="38">
        <v>3</v>
      </c>
      <c r="D9" s="38">
        <v>4</v>
      </c>
      <c r="E9" s="38">
        <v>5</v>
      </c>
      <c r="F9" s="143">
        <v>6</v>
      </c>
      <c r="G9" s="143">
        <v>7</v>
      </c>
      <c r="H9" s="38">
        <v>8</v>
      </c>
      <c r="I9" s="38">
        <v>9</v>
      </c>
      <c r="J9" s="38">
        <v>10</v>
      </c>
      <c r="K9" s="38">
        <v>11</v>
      </c>
      <c r="L9" s="38">
        <v>12</v>
      </c>
    </row>
    <row r="10" spans="1:12" ht="33.200000000000003" customHeight="1">
      <c r="A10" s="311" t="s">
        <v>31</v>
      </c>
      <c r="B10" s="311"/>
      <c r="C10" s="311"/>
      <c r="D10" s="311"/>
      <c r="E10" s="311"/>
      <c r="F10" s="311"/>
      <c r="G10" s="311"/>
      <c r="H10" s="311"/>
      <c r="I10" s="311"/>
      <c r="J10" s="311"/>
      <c r="K10" s="311"/>
      <c r="L10" s="311"/>
    </row>
    <row r="11" spans="1:12" ht="21.75" customHeight="1">
      <c r="A11" s="312" t="s">
        <v>32</v>
      </c>
      <c r="B11" s="312"/>
      <c r="C11" s="312"/>
      <c r="D11" s="312"/>
      <c r="E11" s="312"/>
      <c r="F11" s="312"/>
      <c r="G11" s="312"/>
      <c r="H11" s="312"/>
      <c r="I11" s="312"/>
      <c r="J11" s="312"/>
      <c r="K11" s="312"/>
      <c r="L11" s="312"/>
    </row>
    <row r="12" spans="1:12" ht="20.100000000000001" customHeight="1" thickBot="1">
      <c r="A12" s="312" t="s">
        <v>33</v>
      </c>
      <c r="B12" s="312"/>
      <c r="C12" s="312"/>
      <c r="D12" s="312"/>
      <c r="E12" s="312"/>
      <c r="F12" s="312"/>
      <c r="G12" s="312"/>
      <c r="H12" s="312"/>
      <c r="I12" s="312"/>
      <c r="J12" s="312"/>
      <c r="K12" s="312"/>
      <c r="L12" s="312"/>
    </row>
    <row r="13" spans="1:12" ht="21" customHeight="1" thickBot="1">
      <c r="A13" s="297" t="s">
        <v>34</v>
      </c>
      <c r="B13" s="297" t="s">
        <v>35</v>
      </c>
      <c r="C13" s="297" t="s">
        <v>357</v>
      </c>
      <c r="D13" s="298" t="s">
        <v>11</v>
      </c>
      <c r="E13" s="298" t="s">
        <v>11</v>
      </c>
      <c r="F13" s="307" t="s">
        <v>11</v>
      </c>
      <c r="G13" s="307" t="s">
        <v>11</v>
      </c>
      <c r="H13" s="298" t="s">
        <v>11</v>
      </c>
      <c r="I13" s="298" t="s">
        <v>11</v>
      </c>
      <c r="J13" s="313" t="s">
        <v>11</v>
      </c>
      <c r="K13" s="296" t="s">
        <v>36</v>
      </c>
      <c r="L13" s="297" t="s">
        <v>37</v>
      </c>
    </row>
    <row r="14" spans="1:12" ht="45" customHeight="1" thickBot="1">
      <c r="A14" s="297"/>
      <c r="B14" s="297"/>
      <c r="C14" s="297"/>
      <c r="D14" s="298"/>
      <c r="E14" s="298"/>
      <c r="F14" s="308"/>
      <c r="G14" s="308"/>
      <c r="H14" s="298"/>
      <c r="I14" s="298"/>
      <c r="J14" s="313"/>
      <c r="K14" s="296"/>
      <c r="L14" s="297"/>
    </row>
    <row r="15" spans="1:12" ht="43.5" customHeight="1" thickBot="1">
      <c r="A15" s="297"/>
      <c r="B15" s="297"/>
      <c r="C15" s="297"/>
      <c r="D15" s="298"/>
      <c r="E15" s="298"/>
      <c r="F15" s="309"/>
      <c r="G15" s="309"/>
      <c r="H15" s="298"/>
      <c r="I15" s="298"/>
      <c r="J15" s="313"/>
      <c r="K15" s="296"/>
      <c r="L15" s="297"/>
    </row>
    <row r="16" spans="1:12" ht="28.5" customHeight="1" thickBot="1">
      <c r="A16" s="297" t="s">
        <v>38</v>
      </c>
      <c r="B16" s="297" t="s">
        <v>39</v>
      </c>
      <c r="C16" s="297" t="s">
        <v>357</v>
      </c>
      <c r="D16" s="298" t="s">
        <v>11</v>
      </c>
      <c r="E16" s="298" t="s">
        <v>11</v>
      </c>
      <c r="F16" s="307" t="s">
        <v>11</v>
      </c>
      <c r="G16" s="307" t="s">
        <v>11</v>
      </c>
      <c r="H16" s="298" t="s">
        <v>11</v>
      </c>
      <c r="I16" s="298" t="s">
        <v>11</v>
      </c>
      <c r="J16" s="296" t="s">
        <v>11</v>
      </c>
      <c r="K16" s="296" t="s">
        <v>40</v>
      </c>
      <c r="L16" s="297" t="s">
        <v>41</v>
      </c>
    </row>
    <row r="17" spans="1:12" ht="29.25" customHeight="1" thickBot="1">
      <c r="A17" s="297"/>
      <c r="B17" s="297"/>
      <c r="C17" s="297"/>
      <c r="D17" s="298"/>
      <c r="E17" s="298"/>
      <c r="F17" s="308"/>
      <c r="G17" s="308"/>
      <c r="H17" s="298"/>
      <c r="I17" s="298"/>
      <c r="J17" s="296"/>
      <c r="K17" s="296"/>
      <c r="L17" s="297"/>
    </row>
    <row r="18" spans="1:12" ht="87.6" customHeight="1" thickBot="1">
      <c r="A18" s="297"/>
      <c r="B18" s="297"/>
      <c r="C18" s="297"/>
      <c r="D18" s="298"/>
      <c r="E18" s="298"/>
      <c r="F18" s="309"/>
      <c r="G18" s="309"/>
      <c r="H18" s="298"/>
      <c r="I18" s="298"/>
      <c r="J18" s="296"/>
      <c r="K18" s="296"/>
      <c r="L18" s="297"/>
    </row>
    <row r="19" spans="1:12" ht="34.35" customHeight="1" thickBot="1">
      <c r="A19" s="283" t="s">
        <v>42</v>
      </c>
      <c r="B19" s="283" t="s">
        <v>43</v>
      </c>
      <c r="C19" s="38">
        <v>2017</v>
      </c>
      <c r="D19" s="42"/>
      <c r="E19" s="42" t="s">
        <v>11</v>
      </c>
      <c r="F19" s="42" t="s">
        <v>11</v>
      </c>
      <c r="G19" s="42" t="s">
        <v>11</v>
      </c>
      <c r="H19" s="42" t="s">
        <v>11</v>
      </c>
      <c r="I19" s="42"/>
      <c r="J19" s="38" t="s">
        <v>11</v>
      </c>
      <c r="K19" s="283" t="s">
        <v>44</v>
      </c>
      <c r="L19" s="283" t="s">
        <v>45</v>
      </c>
    </row>
    <row r="20" spans="1:12" ht="33.4" customHeight="1" thickBot="1">
      <c r="A20" s="284"/>
      <c r="B20" s="284"/>
      <c r="C20" s="38">
        <v>2018</v>
      </c>
      <c r="D20" s="42">
        <v>60</v>
      </c>
      <c r="E20" s="42" t="s">
        <v>11</v>
      </c>
      <c r="F20" s="42" t="s">
        <v>11</v>
      </c>
      <c r="G20" s="42" t="s">
        <v>11</v>
      </c>
      <c r="H20" s="42" t="s">
        <v>11</v>
      </c>
      <c r="I20" s="42">
        <v>60</v>
      </c>
      <c r="J20" s="38" t="s">
        <v>11</v>
      </c>
      <c r="K20" s="284"/>
      <c r="L20" s="284"/>
    </row>
    <row r="21" spans="1:12" ht="30.75" customHeight="1" thickBot="1">
      <c r="A21" s="284"/>
      <c r="B21" s="284"/>
      <c r="C21" s="38">
        <v>2019</v>
      </c>
      <c r="D21" s="42">
        <f>I21</f>
        <v>60</v>
      </c>
      <c r="E21" s="42" t="s">
        <v>11</v>
      </c>
      <c r="F21" s="42" t="s">
        <v>11</v>
      </c>
      <c r="G21" s="42" t="s">
        <v>11</v>
      </c>
      <c r="H21" s="42" t="s">
        <v>11</v>
      </c>
      <c r="I21" s="42">
        <v>60</v>
      </c>
      <c r="J21" s="38" t="s">
        <v>11</v>
      </c>
      <c r="K21" s="284"/>
      <c r="L21" s="284"/>
    </row>
    <row r="22" spans="1:12" ht="30.75" customHeight="1" thickBot="1">
      <c r="A22" s="284"/>
      <c r="B22" s="284"/>
      <c r="C22" s="38">
        <v>2020</v>
      </c>
      <c r="D22" s="42">
        <v>60</v>
      </c>
      <c r="E22" s="42"/>
      <c r="F22" s="42" t="s">
        <v>11</v>
      </c>
      <c r="G22" s="42" t="s">
        <v>11</v>
      </c>
      <c r="H22" s="42"/>
      <c r="I22" s="42">
        <v>60</v>
      </c>
      <c r="J22" s="38"/>
      <c r="K22" s="284"/>
      <c r="L22" s="284"/>
    </row>
    <row r="23" spans="1:12" ht="30.75" customHeight="1" thickBot="1">
      <c r="A23" s="285"/>
      <c r="B23" s="285"/>
      <c r="C23" s="176">
        <v>2021</v>
      </c>
      <c r="D23" s="203">
        <v>60</v>
      </c>
      <c r="E23" s="42"/>
      <c r="F23" s="203"/>
      <c r="G23" s="203"/>
      <c r="H23" s="203"/>
      <c r="I23" s="203">
        <v>60</v>
      </c>
      <c r="J23" s="176"/>
      <c r="K23" s="284"/>
      <c r="L23" s="284"/>
    </row>
    <row r="24" spans="1:12" ht="77.25" customHeight="1" thickBot="1">
      <c r="A24" s="43" t="s">
        <v>46</v>
      </c>
      <c r="B24" s="41" t="s">
        <v>47</v>
      </c>
      <c r="C24" s="44" t="s">
        <v>14</v>
      </c>
      <c r="D24" s="45" t="s">
        <v>11</v>
      </c>
      <c r="E24" s="40" t="s">
        <v>11</v>
      </c>
      <c r="F24" s="147" t="s">
        <v>11</v>
      </c>
      <c r="G24" s="147" t="s">
        <v>11</v>
      </c>
      <c r="H24" s="45" t="s">
        <v>11</v>
      </c>
      <c r="I24" s="45" t="s">
        <v>11</v>
      </c>
      <c r="J24" s="204" t="s">
        <v>11</v>
      </c>
      <c r="K24" s="205" t="s">
        <v>48</v>
      </c>
      <c r="L24" s="205" t="s">
        <v>49</v>
      </c>
    </row>
    <row r="25" spans="1:12" ht="42.75" customHeight="1" thickBot="1">
      <c r="A25" s="297" t="s">
        <v>50</v>
      </c>
      <c r="B25" s="283" t="s">
        <v>51</v>
      </c>
      <c r="C25" s="283" t="s">
        <v>357</v>
      </c>
      <c r="D25" s="307" t="s">
        <v>11</v>
      </c>
      <c r="E25" s="307" t="s">
        <v>11</v>
      </c>
      <c r="F25" s="307" t="s">
        <v>11</v>
      </c>
      <c r="G25" s="147"/>
      <c r="H25" s="307" t="s">
        <v>11</v>
      </c>
      <c r="I25" s="307" t="s">
        <v>11</v>
      </c>
      <c r="J25" s="283" t="s">
        <v>11</v>
      </c>
      <c r="K25" s="284" t="s">
        <v>52</v>
      </c>
      <c r="L25" s="284" t="s">
        <v>53</v>
      </c>
    </row>
    <row r="26" spans="1:12" ht="133.9" customHeight="1" thickBot="1">
      <c r="A26" s="297"/>
      <c r="B26" s="283"/>
      <c r="C26" s="283"/>
      <c r="D26" s="307"/>
      <c r="E26" s="307"/>
      <c r="F26" s="309"/>
      <c r="G26" s="147" t="s">
        <v>11</v>
      </c>
      <c r="H26" s="307"/>
      <c r="I26" s="307"/>
      <c r="J26" s="283"/>
      <c r="K26" s="283"/>
      <c r="L26" s="283"/>
    </row>
    <row r="27" spans="1:12" ht="44.25" customHeight="1" thickBot="1">
      <c r="A27" s="297" t="s">
        <v>54</v>
      </c>
      <c r="B27" s="297" t="s">
        <v>55</v>
      </c>
      <c r="C27" s="38">
        <v>2017</v>
      </c>
      <c r="D27" s="42">
        <f>J27</f>
        <v>10</v>
      </c>
      <c r="E27" s="42" t="s">
        <v>11</v>
      </c>
      <c r="F27" s="42" t="s">
        <v>11</v>
      </c>
      <c r="G27" s="42" t="s">
        <v>11</v>
      </c>
      <c r="H27" s="42" t="s">
        <v>11</v>
      </c>
      <c r="I27" s="42" t="s">
        <v>11</v>
      </c>
      <c r="J27" s="42">
        <v>10</v>
      </c>
      <c r="K27" s="297" t="s">
        <v>56</v>
      </c>
      <c r="L27" s="297" t="s">
        <v>57</v>
      </c>
    </row>
    <row r="28" spans="1:12" ht="46.15" customHeight="1">
      <c r="A28" s="297"/>
      <c r="B28" s="297"/>
      <c r="C28" s="38">
        <v>2018</v>
      </c>
      <c r="D28" s="42" t="s">
        <v>11</v>
      </c>
      <c r="E28" s="42" t="s">
        <v>11</v>
      </c>
      <c r="F28" s="42" t="s">
        <v>11</v>
      </c>
      <c r="G28" s="42" t="s">
        <v>11</v>
      </c>
      <c r="H28" s="42" t="s">
        <v>11</v>
      </c>
      <c r="I28" s="42" t="s">
        <v>11</v>
      </c>
      <c r="J28" s="42" t="s">
        <v>11</v>
      </c>
      <c r="K28" s="297"/>
      <c r="L28" s="297"/>
    </row>
    <row r="29" spans="1:12" ht="39.4" customHeight="1" thickBot="1">
      <c r="A29" s="297"/>
      <c r="B29" s="297"/>
      <c r="C29" s="38">
        <v>2019</v>
      </c>
      <c r="D29" s="42">
        <v>20</v>
      </c>
      <c r="E29" s="42" t="s">
        <v>11</v>
      </c>
      <c r="F29" s="42" t="s">
        <v>11</v>
      </c>
      <c r="G29" s="42" t="s">
        <v>11</v>
      </c>
      <c r="H29" s="42" t="s">
        <v>11</v>
      </c>
      <c r="I29" s="42" t="s">
        <v>11</v>
      </c>
      <c r="J29" s="42">
        <v>20</v>
      </c>
      <c r="K29" s="297"/>
      <c r="L29" s="297"/>
    </row>
    <row r="30" spans="1:12" ht="39.4" customHeight="1" thickBot="1">
      <c r="A30" s="297"/>
      <c r="B30" s="297"/>
      <c r="C30" s="173">
        <v>2020</v>
      </c>
      <c r="D30" s="42">
        <v>20</v>
      </c>
      <c r="E30" s="42"/>
      <c r="F30" s="42"/>
      <c r="G30" s="42"/>
      <c r="H30" s="42"/>
      <c r="I30" s="42"/>
      <c r="J30" s="42">
        <v>20</v>
      </c>
      <c r="K30" s="297"/>
      <c r="L30" s="297"/>
    </row>
    <row r="31" spans="1:12" ht="39.4" customHeight="1" thickBot="1">
      <c r="A31" s="297"/>
      <c r="B31" s="297"/>
      <c r="C31" s="38">
        <v>2021</v>
      </c>
      <c r="D31" s="42">
        <v>20</v>
      </c>
      <c r="E31" s="42"/>
      <c r="F31" s="42" t="s">
        <v>11</v>
      </c>
      <c r="G31" s="42" t="s">
        <v>11</v>
      </c>
      <c r="H31" s="42"/>
      <c r="I31" s="42"/>
      <c r="J31" s="42">
        <v>20</v>
      </c>
      <c r="K31" s="297"/>
      <c r="L31" s="297"/>
    </row>
    <row r="32" spans="1:12" ht="16.5" customHeight="1" thickBot="1">
      <c r="A32" s="297" t="s">
        <v>58</v>
      </c>
      <c r="B32" s="290" t="s">
        <v>59</v>
      </c>
      <c r="C32" s="297" t="s">
        <v>357</v>
      </c>
      <c r="D32" s="298" t="s">
        <v>11</v>
      </c>
      <c r="E32" s="298" t="s">
        <v>11</v>
      </c>
      <c r="F32" s="307" t="s">
        <v>11</v>
      </c>
      <c r="G32" s="307" t="s">
        <v>11</v>
      </c>
      <c r="H32" s="298" t="s">
        <v>11</v>
      </c>
      <c r="I32" s="298" t="s">
        <v>11</v>
      </c>
      <c r="J32" s="297" t="s">
        <v>11</v>
      </c>
      <c r="K32" s="297" t="s">
        <v>60</v>
      </c>
      <c r="L32" s="297" t="s">
        <v>61</v>
      </c>
    </row>
    <row r="33" spans="1:258" ht="29.25" customHeight="1" thickBot="1">
      <c r="A33" s="297"/>
      <c r="B33" s="290"/>
      <c r="C33" s="297"/>
      <c r="D33" s="298"/>
      <c r="E33" s="298"/>
      <c r="F33" s="308"/>
      <c r="G33" s="308"/>
      <c r="H33" s="298"/>
      <c r="I33" s="298"/>
      <c r="J33" s="297"/>
      <c r="K33" s="297"/>
      <c r="L33" s="297"/>
    </row>
    <row r="34" spans="1:258" ht="57.95" customHeight="1" thickBot="1">
      <c r="A34" s="297"/>
      <c r="B34" s="290"/>
      <c r="C34" s="297"/>
      <c r="D34" s="298"/>
      <c r="E34" s="298"/>
      <c r="F34" s="309"/>
      <c r="G34" s="309"/>
      <c r="H34" s="298"/>
      <c r="I34" s="298"/>
      <c r="J34" s="297"/>
      <c r="K34" s="297"/>
      <c r="L34" s="297"/>
    </row>
    <row r="35" spans="1:258" ht="3.75" customHeight="1" thickBot="1">
      <c r="A35" s="297"/>
      <c r="B35" s="290"/>
      <c r="C35" s="297"/>
      <c r="D35" s="298"/>
      <c r="E35" s="298"/>
      <c r="F35" s="142"/>
      <c r="G35" s="142"/>
      <c r="H35" s="298"/>
      <c r="I35" s="298"/>
      <c r="J35" s="297"/>
      <c r="K35" s="297"/>
      <c r="L35" s="297"/>
    </row>
    <row r="36" spans="1:258" ht="16.5" customHeight="1" thickBot="1">
      <c r="A36" s="297" t="s">
        <v>62</v>
      </c>
      <c r="B36" s="297" t="s">
        <v>63</v>
      </c>
      <c r="C36" s="292" t="s">
        <v>357</v>
      </c>
      <c r="D36" s="298" t="s">
        <v>11</v>
      </c>
      <c r="E36" s="298" t="s">
        <v>11</v>
      </c>
      <c r="F36" s="307" t="s">
        <v>11</v>
      </c>
      <c r="G36" s="307" t="s">
        <v>11</v>
      </c>
      <c r="H36" s="298" t="s">
        <v>11</v>
      </c>
      <c r="I36" s="298" t="s">
        <v>11</v>
      </c>
      <c r="J36" s="297" t="s">
        <v>11</v>
      </c>
      <c r="K36" s="297" t="s">
        <v>64</v>
      </c>
      <c r="L36" s="310" t="s">
        <v>65</v>
      </c>
    </row>
    <row r="37" spans="1:258" ht="53.25" customHeight="1" thickBot="1">
      <c r="A37" s="297"/>
      <c r="B37" s="297"/>
      <c r="C37" s="292"/>
      <c r="D37" s="298"/>
      <c r="E37" s="298"/>
      <c r="F37" s="309"/>
      <c r="G37" s="309"/>
      <c r="H37" s="298"/>
      <c r="I37" s="298"/>
      <c r="J37" s="297"/>
      <c r="K37" s="297"/>
      <c r="L37" s="297"/>
    </row>
    <row r="38" spans="1:258" ht="26.65" customHeight="1" thickBot="1">
      <c r="A38" s="206" t="s">
        <v>66</v>
      </c>
      <c r="B38" s="293" t="s">
        <v>67</v>
      </c>
      <c r="C38" s="46">
        <v>2017</v>
      </c>
      <c r="D38" s="40" t="s">
        <v>11</v>
      </c>
      <c r="E38" s="40" t="s">
        <v>11</v>
      </c>
      <c r="F38" s="142" t="s">
        <v>11</v>
      </c>
      <c r="G38" s="142" t="s">
        <v>11</v>
      </c>
      <c r="H38" s="40" t="s">
        <v>11</v>
      </c>
      <c r="I38" s="40" t="s">
        <v>11</v>
      </c>
      <c r="J38" s="38" t="s">
        <v>11</v>
      </c>
      <c r="K38" s="283" t="s">
        <v>68</v>
      </c>
      <c r="L38" s="283" t="s">
        <v>69</v>
      </c>
    </row>
    <row r="39" spans="1:258" ht="27.6" customHeight="1" thickBot="1">
      <c r="A39" s="207"/>
      <c r="B39" s="294"/>
      <c r="C39" s="46">
        <v>2018</v>
      </c>
      <c r="D39" s="40">
        <v>1055.54</v>
      </c>
      <c r="E39" s="40" t="s">
        <v>11</v>
      </c>
      <c r="F39" s="142" t="s">
        <v>11</v>
      </c>
      <c r="G39" s="142" t="s">
        <v>11</v>
      </c>
      <c r="H39" s="40" t="s">
        <v>11</v>
      </c>
      <c r="I39" s="40">
        <v>1055.54</v>
      </c>
      <c r="J39" s="38" t="s">
        <v>11</v>
      </c>
      <c r="K39" s="284"/>
      <c r="L39" s="284"/>
    </row>
    <row r="40" spans="1:258" ht="22.7" customHeight="1" thickBot="1">
      <c r="A40" s="207"/>
      <c r="B40" s="294"/>
      <c r="C40" s="46">
        <v>2019</v>
      </c>
      <c r="D40" s="174">
        <v>1055.54</v>
      </c>
      <c r="E40" s="40" t="s">
        <v>11</v>
      </c>
      <c r="F40" s="142" t="s">
        <v>11</v>
      </c>
      <c r="G40" s="142" t="s">
        <v>11</v>
      </c>
      <c r="H40" s="40" t="s">
        <v>11</v>
      </c>
      <c r="I40" s="174">
        <v>1055.54</v>
      </c>
      <c r="J40" s="38" t="s">
        <v>11</v>
      </c>
      <c r="K40" s="284"/>
      <c r="L40" s="284"/>
    </row>
    <row r="41" spans="1:258" ht="25.7" customHeight="1" thickBot="1">
      <c r="A41" s="207"/>
      <c r="B41" s="294"/>
      <c r="C41" s="46">
        <v>2020</v>
      </c>
      <c r="D41" s="174">
        <v>1055.54</v>
      </c>
      <c r="E41" s="40" t="s">
        <v>11</v>
      </c>
      <c r="F41" s="142" t="s">
        <v>11</v>
      </c>
      <c r="G41" s="142" t="s">
        <v>11</v>
      </c>
      <c r="H41" s="40" t="s">
        <v>11</v>
      </c>
      <c r="I41" s="174">
        <v>1055.54</v>
      </c>
      <c r="J41" s="38" t="s">
        <v>11</v>
      </c>
      <c r="K41" s="284"/>
      <c r="L41" s="284"/>
    </row>
    <row r="42" spans="1:258" ht="25.7" customHeight="1" thickBot="1">
      <c r="A42" s="208"/>
      <c r="B42" s="295"/>
      <c r="C42" s="175">
        <v>2021</v>
      </c>
      <c r="D42" s="178">
        <v>1055.54</v>
      </c>
      <c r="E42" s="174"/>
      <c r="F42" s="174"/>
      <c r="G42" s="174"/>
      <c r="H42" s="174"/>
      <c r="I42" s="178">
        <v>1055.54</v>
      </c>
      <c r="J42" s="173"/>
      <c r="K42" s="285"/>
      <c r="L42" s="285"/>
    </row>
    <row r="43" spans="1:258" ht="79.5" customHeight="1" thickBot="1">
      <c r="A43" s="38">
        <v>10</v>
      </c>
      <c r="B43" s="44" t="s">
        <v>70</v>
      </c>
      <c r="C43" s="177" t="s">
        <v>357</v>
      </c>
      <c r="D43" s="40" t="s">
        <v>11</v>
      </c>
      <c r="E43" s="40" t="s">
        <v>11</v>
      </c>
      <c r="F43" s="142" t="s">
        <v>11</v>
      </c>
      <c r="G43" s="142" t="s">
        <v>11</v>
      </c>
      <c r="H43" s="40" t="s">
        <v>11</v>
      </c>
      <c r="I43" s="40" t="s">
        <v>11</v>
      </c>
      <c r="J43" s="38" t="s">
        <v>11</v>
      </c>
      <c r="K43" s="38" t="s">
        <v>71</v>
      </c>
      <c r="L43" s="47" t="s">
        <v>72</v>
      </c>
    </row>
    <row r="44" spans="1:258" ht="79.5" hidden="1" customHeight="1">
      <c r="A44" s="38"/>
      <c r="B44" s="44"/>
      <c r="C44" s="38"/>
      <c r="D44" s="40"/>
      <c r="E44" s="40"/>
      <c r="F44" s="142"/>
      <c r="G44" s="142"/>
      <c r="H44" s="40"/>
      <c r="I44" s="40"/>
      <c r="J44" s="38"/>
      <c r="K44" s="38"/>
      <c r="L44" s="47"/>
    </row>
    <row r="45" spans="1:258" ht="79.5" hidden="1" customHeight="1">
      <c r="A45" s="38"/>
      <c r="B45" s="44"/>
      <c r="C45" s="38"/>
      <c r="D45" s="40"/>
      <c r="E45" s="40"/>
      <c r="F45" s="142"/>
      <c r="G45" s="142"/>
      <c r="H45" s="40"/>
      <c r="I45" s="40"/>
      <c r="J45" s="38"/>
      <c r="K45" s="38"/>
      <c r="L45" s="47"/>
    </row>
    <row r="46" spans="1:258" ht="79.5" hidden="1" customHeight="1">
      <c r="A46" s="38"/>
      <c r="B46" s="44"/>
      <c r="C46" s="38"/>
      <c r="D46" s="40"/>
      <c r="E46" s="40"/>
      <c r="F46" s="142"/>
      <c r="G46" s="142"/>
      <c r="H46" s="40"/>
      <c r="I46" s="40"/>
      <c r="J46" s="38"/>
      <c r="K46" s="38"/>
      <c r="L46" s="47"/>
    </row>
    <row r="47" spans="1:258" ht="36.4" hidden="1" customHeight="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row>
    <row r="48" spans="1:258" ht="38.25" hidden="1" customHeight="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row>
    <row r="49" spans="1:258" ht="35.65" hidden="1" customHeight="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row>
    <row r="50" spans="1:258" ht="19.5" customHeight="1" thickBot="1">
      <c r="A50" s="286" t="s">
        <v>73</v>
      </c>
      <c r="B50" s="287"/>
      <c r="C50" s="39">
        <v>2017</v>
      </c>
      <c r="D50" s="48">
        <v>10</v>
      </c>
      <c r="E50" s="48" t="s">
        <v>11</v>
      </c>
      <c r="F50" s="48" t="s">
        <v>11</v>
      </c>
      <c r="G50" s="48" t="s">
        <v>11</v>
      </c>
      <c r="H50" s="48" t="s">
        <v>11</v>
      </c>
      <c r="I50" s="49"/>
      <c r="J50" s="48">
        <f>J27</f>
        <v>10</v>
      </c>
      <c r="K50" s="286"/>
      <c r="L50" s="286"/>
    </row>
    <row r="51" spans="1:258" ht="19.5" customHeight="1" thickBot="1">
      <c r="A51" s="288"/>
      <c r="B51" s="289"/>
      <c r="C51" s="39">
        <v>2018</v>
      </c>
      <c r="D51" s="48">
        <f>D39+D20</f>
        <v>1115.54</v>
      </c>
      <c r="E51" s="50" t="s">
        <v>11</v>
      </c>
      <c r="F51" s="50" t="s">
        <v>11</v>
      </c>
      <c r="G51" s="50" t="s">
        <v>11</v>
      </c>
      <c r="H51" s="50" t="s">
        <v>11</v>
      </c>
      <c r="I51" s="48">
        <f>I39+I20</f>
        <v>1115.54</v>
      </c>
      <c r="J51" s="48" t="str">
        <f>J28</f>
        <v>-</v>
      </c>
      <c r="K51" s="288"/>
      <c r="L51" s="288"/>
    </row>
    <row r="52" spans="1:258" ht="20.25" customHeight="1" thickBot="1">
      <c r="A52" s="288"/>
      <c r="B52" s="289"/>
      <c r="C52" s="39">
        <v>2019</v>
      </c>
      <c r="D52" s="48">
        <f>D40+D29+D21</f>
        <v>1135.54</v>
      </c>
      <c r="E52" s="48" t="s">
        <v>11</v>
      </c>
      <c r="F52" s="48" t="s">
        <v>11</v>
      </c>
      <c r="G52" s="48" t="s">
        <v>11</v>
      </c>
      <c r="H52" s="48" t="s">
        <v>11</v>
      </c>
      <c r="I52" s="48">
        <f t="shared" ref="I52:I54" si="0">I40+I21</f>
        <v>1115.54</v>
      </c>
      <c r="J52" s="48">
        <f>J29</f>
        <v>20</v>
      </c>
      <c r="K52" s="288"/>
      <c r="L52" s="288"/>
    </row>
    <row r="53" spans="1:258" ht="20.25" customHeight="1" thickBot="1">
      <c r="A53" s="288"/>
      <c r="B53" s="289"/>
      <c r="C53" s="39">
        <v>2020</v>
      </c>
      <c r="D53" s="48">
        <f t="shared" ref="D53:D54" si="1">D41+D30+D22</f>
        <v>1135.54</v>
      </c>
      <c r="E53" s="48" t="s">
        <v>11</v>
      </c>
      <c r="F53" s="48" t="s">
        <v>11</v>
      </c>
      <c r="G53" s="48" t="s">
        <v>11</v>
      </c>
      <c r="H53" s="48" t="s">
        <v>11</v>
      </c>
      <c r="I53" s="48">
        <f t="shared" si="0"/>
        <v>1115.54</v>
      </c>
      <c r="J53" s="48">
        <f t="shared" ref="J53:J54" si="2">J30</f>
        <v>20</v>
      </c>
      <c r="K53" s="288"/>
      <c r="L53" s="288"/>
    </row>
    <row r="54" spans="1:258" ht="26.25" customHeight="1" thickBot="1">
      <c r="A54" s="288"/>
      <c r="B54" s="289"/>
      <c r="C54" s="179">
        <v>2021</v>
      </c>
      <c r="D54" s="48">
        <f t="shared" si="1"/>
        <v>1135.54</v>
      </c>
      <c r="E54" s="48" t="s">
        <v>11</v>
      </c>
      <c r="F54" s="48" t="s">
        <v>11</v>
      </c>
      <c r="G54" s="48" t="s">
        <v>11</v>
      </c>
      <c r="H54" s="48" t="s">
        <v>11</v>
      </c>
      <c r="I54" s="48">
        <f t="shared" si="0"/>
        <v>1115.54</v>
      </c>
      <c r="J54" s="48">
        <f t="shared" si="2"/>
        <v>20</v>
      </c>
      <c r="K54" s="288"/>
      <c r="L54" s="288"/>
    </row>
    <row r="55" spans="1:258" ht="29.25" customHeight="1" thickBot="1">
      <c r="A55" s="288"/>
      <c r="B55" s="289"/>
      <c r="C55" s="179" t="s">
        <v>357</v>
      </c>
      <c r="D55" s="209">
        <f>D50+D51+D52+D53+D54</f>
        <v>4532.16</v>
      </c>
      <c r="I55" s="209">
        <f>I51+I52+I53+I54</f>
        <v>4462.16</v>
      </c>
      <c r="J55" s="209">
        <f>J50+J52+J53+J54</f>
        <v>70</v>
      </c>
      <c r="K55" s="288"/>
      <c r="L55" s="288"/>
    </row>
    <row r="65523" ht="12.95" customHeight="1"/>
    <row r="65524" ht="12.95" customHeight="1"/>
    <row r="65525" ht="12.95" customHeight="1"/>
    <row r="65526" ht="12.95" customHeight="1"/>
    <row r="65527" ht="12.95" customHeight="1"/>
    <row r="65528" ht="12.95" customHeight="1"/>
    <row r="65529" ht="12.95" customHeight="1"/>
    <row r="65530" ht="12.95" customHeight="1"/>
    <row r="65531" ht="12.95" customHeight="1"/>
    <row r="65532" ht="12.95" customHeight="1"/>
    <row r="65533" ht="12.95" customHeight="1"/>
    <row r="65534" ht="12.95" customHeight="1"/>
    <row r="65535" ht="12.95" customHeight="1"/>
    <row r="65536" ht="12.95" customHeight="1"/>
    <row r="65537" ht="12.95" customHeight="1"/>
    <row r="65538" ht="12.95" customHeight="1"/>
    <row r="65539" ht="12.95" customHeight="1"/>
    <row r="65540" ht="12.95" customHeight="1"/>
    <row r="65541" ht="12.95" customHeight="1"/>
  </sheetData>
  <sheetProtection selectLockedCells="1" selectUnlockedCells="1"/>
  <mergeCells count="93">
    <mergeCell ref="L19:L23"/>
    <mergeCell ref="F36:F37"/>
    <mergeCell ref="G36:G37"/>
    <mergeCell ref="F32:F34"/>
    <mergeCell ref="G32:G34"/>
    <mergeCell ref="F25:F26"/>
    <mergeCell ref="I32:I35"/>
    <mergeCell ref="J32:J35"/>
    <mergeCell ref="K32:K35"/>
    <mergeCell ref="L32:L35"/>
    <mergeCell ref="H36:H37"/>
    <mergeCell ref="H32:H35"/>
    <mergeCell ref="K25:K26"/>
    <mergeCell ref="L25:L26"/>
    <mergeCell ref="I36:I37"/>
    <mergeCell ref="J36:J37"/>
    <mergeCell ref="F13:F15"/>
    <mergeCell ref="G13:G15"/>
    <mergeCell ref="A10:L10"/>
    <mergeCell ref="A11:L11"/>
    <mergeCell ref="A12:L12"/>
    <mergeCell ref="A13:A15"/>
    <mergeCell ref="B13:B15"/>
    <mergeCell ref="C13:C15"/>
    <mergeCell ref="D13:D15"/>
    <mergeCell ref="E13:E15"/>
    <mergeCell ref="H13:H15"/>
    <mergeCell ref="I13:I15"/>
    <mergeCell ref="J13:J15"/>
    <mergeCell ref="K36:K37"/>
    <mergeCell ref="L36:L37"/>
    <mergeCell ref="A36:A37"/>
    <mergeCell ref="B36:B37"/>
    <mergeCell ref="C36:C37"/>
    <mergeCell ref="D36:D37"/>
    <mergeCell ref="E36:E37"/>
    <mergeCell ref="A32:A35"/>
    <mergeCell ref="B32:B35"/>
    <mergeCell ref="C32:C35"/>
    <mergeCell ref="D32:D35"/>
    <mergeCell ref="E32:E35"/>
    <mergeCell ref="L16:L18"/>
    <mergeCell ref="A27:A31"/>
    <mergeCell ref="B27:B31"/>
    <mergeCell ref="K27:K31"/>
    <mergeCell ref="L27:L31"/>
    <mergeCell ref="A25:A26"/>
    <mergeCell ref="B25:B26"/>
    <mergeCell ref="C25:C26"/>
    <mergeCell ref="D25:D26"/>
    <mergeCell ref="E25:E26"/>
    <mergeCell ref="H25:H26"/>
    <mergeCell ref="I25:I26"/>
    <mergeCell ref="J25:J26"/>
    <mergeCell ref="A16:A18"/>
    <mergeCell ref="B16:B18"/>
    <mergeCell ref="K19:K23"/>
    <mergeCell ref="J16:J18"/>
    <mergeCell ref="H16:H18"/>
    <mergeCell ref="F16:F18"/>
    <mergeCell ref="G16:G18"/>
    <mergeCell ref="K16:K18"/>
    <mergeCell ref="A1:L1"/>
    <mergeCell ref="A2:L2"/>
    <mergeCell ref="A3:L3"/>
    <mergeCell ref="A4:A8"/>
    <mergeCell ref="B4:B8"/>
    <mergeCell ref="C4:C8"/>
    <mergeCell ref="D4:D8"/>
    <mergeCell ref="E4:I4"/>
    <mergeCell ref="J4:J8"/>
    <mergeCell ref="K4:K8"/>
    <mergeCell ref="L4:L8"/>
    <mergeCell ref="E5:E8"/>
    <mergeCell ref="I6:I8"/>
    <mergeCell ref="F7:F8"/>
    <mergeCell ref="G7:H7"/>
    <mergeCell ref="L38:L42"/>
    <mergeCell ref="A50:B55"/>
    <mergeCell ref="K50:K55"/>
    <mergeCell ref="L50:L55"/>
    <mergeCell ref="F5:I5"/>
    <mergeCell ref="F6:H6"/>
    <mergeCell ref="B38:B42"/>
    <mergeCell ref="K38:K42"/>
    <mergeCell ref="A19:A23"/>
    <mergeCell ref="B19:B23"/>
    <mergeCell ref="K13:K15"/>
    <mergeCell ref="L13:L15"/>
    <mergeCell ref="C16:C18"/>
    <mergeCell ref="D16:D18"/>
    <mergeCell ref="E16:E18"/>
    <mergeCell ref="I16:I18"/>
  </mergeCells>
  <pageMargins left="0.3576388888888889" right="0.30486111111111114" top="0.35138888888888886" bottom="0.12916666666666668" header="0.51180555555555551" footer="0.51180555555555551"/>
  <pageSetup paperSize="9" scale="51" firstPageNumber="0" orientation="landscape" horizontalDpi="300" verticalDpi="300" r:id="rId1"/>
  <headerFooter alignWithMargins="0"/>
  <rowBreaks count="1" manualBreakCount="1">
    <brk id="26" max="16383"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M117"/>
  <sheetViews>
    <sheetView view="pageBreakPreview" zoomScale="79" zoomScaleSheetLayoutView="79" workbookViewId="0">
      <selection activeCell="I113" sqref="I113"/>
    </sheetView>
  </sheetViews>
  <sheetFormatPr defaultColWidth="9" defaultRowHeight="15"/>
  <cols>
    <col min="1" max="1" width="10.140625" style="51" customWidth="1"/>
    <col min="2" max="2" width="66.85546875" style="52" customWidth="1"/>
    <col min="3" max="3" width="14.7109375" style="51" customWidth="1"/>
    <col min="4" max="4" width="12" style="52" customWidth="1"/>
    <col min="5" max="5" width="9" style="52" customWidth="1"/>
    <col min="6" max="7" width="9" style="149" customWidth="1"/>
    <col min="8" max="8" width="13" style="52" customWidth="1"/>
    <col min="9" max="9" width="13.85546875" style="52" customWidth="1"/>
    <col min="10" max="10" width="11.140625" style="52" customWidth="1"/>
    <col min="11" max="11" width="29.140625" style="51" customWidth="1"/>
    <col min="12" max="12" width="39.85546875" style="51" customWidth="1"/>
    <col min="13" max="16384" width="9" style="52"/>
  </cols>
  <sheetData>
    <row r="1" spans="1:12" ht="51.75" customHeight="1">
      <c r="A1" s="320"/>
      <c r="B1" s="320"/>
      <c r="C1" s="320"/>
      <c r="D1" s="320"/>
      <c r="E1" s="320"/>
      <c r="F1" s="320"/>
      <c r="G1" s="320"/>
      <c r="H1" s="320"/>
      <c r="I1" s="320"/>
      <c r="J1" s="320"/>
      <c r="K1" s="320"/>
      <c r="L1" s="320"/>
    </row>
    <row r="2" spans="1:12" ht="28.5" customHeight="1">
      <c r="A2" s="321" t="s">
        <v>345</v>
      </c>
      <c r="B2" s="321"/>
      <c r="C2" s="321"/>
      <c r="D2" s="321"/>
      <c r="E2" s="321"/>
      <c r="F2" s="321"/>
      <c r="G2" s="321"/>
      <c r="H2" s="321"/>
      <c r="I2" s="321"/>
      <c r="J2" s="321"/>
      <c r="K2" s="321"/>
      <c r="L2" s="321"/>
    </row>
    <row r="3" spans="1:12" ht="18" customHeight="1">
      <c r="B3" s="322" t="s">
        <v>74</v>
      </c>
      <c r="C3" s="322"/>
      <c r="D3" s="322"/>
      <c r="E3" s="322"/>
      <c r="F3" s="322"/>
      <c r="G3" s="322"/>
      <c r="H3" s="322"/>
      <c r="I3" s="322"/>
      <c r="J3" s="322"/>
      <c r="K3" s="322"/>
      <c r="L3" s="322"/>
    </row>
    <row r="4" spans="1:12" ht="16.5" customHeight="1" thickBot="1">
      <c r="A4" s="310" t="s">
        <v>28</v>
      </c>
      <c r="B4" s="310" t="s">
        <v>1</v>
      </c>
      <c r="C4" s="310" t="s">
        <v>2</v>
      </c>
      <c r="D4" s="310" t="s">
        <v>75</v>
      </c>
      <c r="E4" s="310" t="s">
        <v>30</v>
      </c>
      <c r="F4" s="310"/>
      <c r="G4" s="310"/>
      <c r="H4" s="310"/>
      <c r="I4" s="310"/>
      <c r="J4" s="310"/>
      <c r="K4" s="310" t="s">
        <v>355</v>
      </c>
      <c r="L4" s="310" t="s">
        <v>351</v>
      </c>
    </row>
    <row r="5" spans="1:12" ht="16.5" customHeight="1" thickBot="1">
      <c r="A5" s="310"/>
      <c r="B5" s="310"/>
      <c r="C5" s="310"/>
      <c r="D5" s="310"/>
      <c r="E5" s="310" t="s">
        <v>5</v>
      </c>
      <c r="F5" s="325" t="s">
        <v>6</v>
      </c>
      <c r="G5" s="326"/>
      <c r="H5" s="326"/>
      <c r="I5" s="327"/>
      <c r="J5" s="310" t="s">
        <v>7</v>
      </c>
      <c r="K5" s="310"/>
      <c r="L5" s="310"/>
    </row>
    <row r="6" spans="1:12" ht="30" customHeight="1" thickBot="1">
      <c r="A6" s="310"/>
      <c r="B6" s="310"/>
      <c r="C6" s="310"/>
      <c r="D6" s="310"/>
      <c r="E6" s="310"/>
      <c r="F6" s="328" t="s">
        <v>8</v>
      </c>
      <c r="G6" s="329"/>
      <c r="H6" s="330"/>
      <c r="I6" s="323" t="s">
        <v>9</v>
      </c>
      <c r="J6" s="310"/>
      <c r="K6" s="310"/>
      <c r="L6" s="310"/>
    </row>
    <row r="7" spans="1:12" ht="16.5" thickBot="1">
      <c r="A7" s="310"/>
      <c r="B7" s="310"/>
      <c r="C7" s="310"/>
      <c r="D7" s="310"/>
      <c r="E7" s="310"/>
      <c r="F7" s="331" t="s">
        <v>346</v>
      </c>
      <c r="G7" s="332" t="s">
        <v>347</v>
      </c>
      <c r="H7" s="333"/>
      <c r="I7" s="324"/>
      <c r="J7" s="310"/>
      <c r="K7" s="310"/>
      <c r="L7" s="310"/>
    </row>
    <row r="8" spans="1:12" ht="87" customHeight="1" thickBot="1">
      <c r="A8" s="310"/>
      <c r="B8" s="310"/>
      <c r="C8" s="310"/>
      <c r="D8" s="310"/>
      <c r="E8" s="310"/>
      <c r="F8" s="316"/>
      <c r="G8" s="53" t="s">
        <v>348</v>
      </c>
      <c r="H8" s="163" t="s">
        <v>349</v>
      </c>
      <c r="I8" s="323"/>
      <c r="J8" s="310"/>
      <c r="K8" s="310"/>
      <c r="L8" s="310"/>
    </row>
    <row r="9" spans="1:12" ht="16.5" thickBot="1">
      <c r="A9" s="53">
        <v>1</v>
      </c>
      <c r="B9" s="54">
        <v>2</v>
      </c>
      <c r="C9" s="55">
        <v>3</v>
      </c>
      <c r="D9" s="54">
        <v>4</v>
      </c>
      <c r="E9" s="54">
        <v>5</v>
      </c>
      <c r="F9" s="54">
        <v>6</v>
      </c>
      <c r="G9" s="54">
        <v>7</v>
      </c>
      <c r="H9" s="54">
        <v>8</v>
      </c>
      <c r="I9" s="54">
        <v>9</v>
      </c>
      <c r="J9" s="54">
        <v>10</v>
      </c>
      <c r="K9" s="55">
        <v>11</v>
      </c>
      <c r="L9" s="55">
        <v>12</v>
      </c>
    </row>
    <row r="10" spans="1:12" ht="23.25" customHeight="1">
      <c r="A10" s="334" t="s">
        <v>76</v>
      </c>
      <c r="B10" s="334"/>
      <c r="C10" s="334"/>
      <c r="D10" s="334"/>
      <c r="E10" s="334"/>
      <c r="F10" s="334"/>
      <c r="G10" s="334"/>
      <c r="H10" s="334"/>
      <c r="I10" s="334"/>
      <c r="J10" s="334"/>
      <c r="K10" s="334"/>
      <c r="L10" s="334"/>
    </row>
    <row r="11" spans="1:12" ht="20.25" customHeight="1">
      <c r="A11" s="335" t="s">
        <v>77</v>
      </c>
      <c r="B11" s="335"/>
      <c r="C11" s="335"/>
      <c r="D11" s="335"/>
      <c r="E11" s="335"/>
      <c r="F11" s="335"/>
      <c r="G11" s="335"/>
      <c r="H11" s="335"/>
      <c r="I11" s="335"/>
      <c r="J11" s="335"/>
      <c r="K11" s="335"/>
      <c r="L11" s="335"/>
    </row>
    <row r="12" spans="1:12" ht="51.75" customHeight="1" thickBot="1">
      <c r="A12" s="336" t="s">
        <v>78</v>
      </c>
      <c r="B12" s="336"/>
      <c r="C12" s="336"/>
      <c r="D12" s="336"/>
      <c r="E12" s="336"/>
      <c r="F12" s="336"/>
      <c r="G12" s="336"/>
      <c r="H12" s="336"/>
      <c r="I12" s="336"/>
      <c r="J12" s="336"/>
      <c r="K12" s="336"/>
      <c r="L12" s="336"/>
    </row>
    <row r="13" spans="1:12" ht="19.5" customHeight="1" thickBot="1">
      <c r="A13" s="310" t="s">
        <v>34</v>
      </c>
      <c r="B13" s="337" t="s">
        <v>79</v>
      </c>
      <c r="C13" s="310">
        <v>2017</v>
      </c>
      <c r="D13" s="310" t="s">
        <v>80</v>
      </c>
      <c r="E13" s="310" t="s">
        <v>11</v>
      </c>
      <c r="F13" s="314" t="s">
        <v>11</v>
      </c>
      <c r="G13" s="314" t="s">
        <v>11</v>
      </c>
      <c r="H13" s="310" t="s">
        <v>81</v>
      </c>
      <c r="I13" s="310" t="s">
        <v>80</v>
      </c>
      <c r="J13" s="310" t="s">
        <v>11</v>
      </c>
      <c r="K13" s="314" t="s">
        <v>82</v>
      </c>
      <c r="L13" s="338" t="s">
        <v>83</v>
      </c>
    </row>
    <row r="14" spans="1:12" ht="6" customHeight="1" thickBot="1">
      <c r="A14" s="310"/>
      <c r="B14" s="337"/>
      <c r="C14" s="310"/>
      <c r="D14" s="310"/>
      <c r="E14" s="310"/>
      <c r="F14" s="315"/>
      <c r="G14" s="315"/>
      <c r="H14" s="310"/>
      <c r="I14" s="310"/>
      <c r="J14" s="310"/>
      <c r="K14" s="315"/>
      <c r="L14" s="339"/>
    </row>
    <row r="15" spans="1:12" ht="13.5" customHeight="1" thickBot="1">
      <c r="A15" s="310"/>
      <c r="B15" s="337"/>
      <c r="C15" s="310"/>
      <c r="D15" s="310"/>
      <c r="E15" s="310"/>
      <c r="F15" s="316"/>
      <c r="G15" s="316"/>
      <c r="H15" s="310"/>
      <c r="I15" s="310"/>
      <c r="J15" s="310"/>
      <c r="K15" s="315"/>
      <c r="L15" s="339"/>
    </row>
    <row r="16" spans="1:12" ht="24.95" customHeight="1" thickBot="1">
      <c r="A16" s="310"/>
      <c r="B16" s="337"/>
      <c r="C16" s="55">
        <v>2018</v>
      </c>
      <c r="D16" s="55" t="s">
        <v>80</v>
      </c>
      <c r="E16" s="55" t="s">
        <v>11</v>
      </c>
      <c r="F16" s="55" t="s">
        <v>11</v>
      </c>
      <c r="G16" s="55" t="s">
        <v>11</v>
      </c>
      <c r="H16" s="55" t="s">
        <v>81</v>
      </c>
      <c r="I16" s="55" t="s">
        <v>80</v>
      </c>
      <c r="J16" s="55" t="s">
        <v>11</v>
      </c>
      <c r="K16" s="315"/>
      <c r="L16" s="339"/>
    </row>
    <row r="17" spans="1:13" ht="26.65" customHeight="1" thickBot="1">
      <c r="A17" s="310"/>
      <c r="B17" s="337"/>
      <c r="C17" s="47">
        <v>2019</v>
      </c>
      <c r="D17" s="47" t="s">
        <v>80</v>
      </c>
      <c r="E17" s="47" t="s">
        <v>11</v>
      </c>
      <c r="F17" s="180" t="s">
        <v>11</v>
      </c>
      <c r="G17" s="180" t="s">
        <v>11</v>
      </c>
      <c r="H17" s="180" t="s">
        <v>11</v>
      </c>
      <c r="I17" s="47" t="s">
        <v>80</v>
      </c>
      <c r="J17" s="47" t="s">
        <v>11</v>
      </c>
      <c r="K17" s="315"/>
      <c r="L17" s="339"/>
    </row>
    <row r="18" spans="1:13" s="190" customFormat="1" ht="26.65" customHeight="1" thickBot="1">
      <c r="A18" s="310"/>
      <c r="B18" s="337"/>
      <c r="C18" s="180">
        <v>2020</v>
      </c>
      <c r="D18" s="180" t="s">
        <v>80</v>
      </c>
      <c r="E18" s="180" t="s">
        <v>11</v>
      </c>
      <c r="F18" s="180" t="s">
        <v>11</v>
      </c>
      <c r="G18" s="180" t="s">
        <v>11</v>
      </c>
      <c r="H18" s="180"/>
      <c r="I18" s="180"/>
      <c r="J18" s="180"/>
      <c r="K18" s="315"/>
      <c r="L18" s="339"/>
    </row>
    <row r="19" spans="1:13" ht="26.65" customHeight="1" thickBot="1">
      <c r="A19" s="310"/>
      <c r="B19" s="337"/>
      <c r="C19" s="47">
        <v>2021</v>
      </c>
      <c r="D19" s="47" t="str">
        <f>D17</f>
        <v>- *</v>
      </c>
      <c r="E19" s="47" t="s">
        <v>11</v>
      </c>
      <c r="F19" s="144" t="s">
        <v>11</v>
      </c>
      <c r="G19" s="144" t="s">
        <v>11</v>
      </c>
      <c r="H19" s="47" t="s">
        <v>11</v>
      </c>
      <c r="I19" s="47" t="str">
        <f>I17</f>
        <v>- *</v>
      </c>
      <c r="J19" s="47" t="s">
        <v>11</v>
      </c>
      <c r="K19" s="315"/>
      <c r="L19" s="339"/>
    </row>
    <row r="20" spans="1:13" ht="20.45" customHeight="1" thickBot="1">
      <c r="A20" s="310" t="s">
        <v>38</v>
      </c>
      <c r="B20" s="337" t="s">
        <v>84</v>
      </c>
      <c r="C20" s="47">
        <v>2017</v>
      </c>
      <c r="D20" s="47" t="s">
        <v>80</v>
      </c>
      <c r="E20" s="47" t="s">
        <v>11</v>
      </c>
      <c r="F20" s="144" t="s">
        <v>11</v>
      </c>
      <c r="G20" s="144" t="s">
        <v>11</v>
      </c>
      <c r="H20" s="47" t="s">
        <v>81</v>
      </c>
      <c r="I20" s="47" t="s">
        <v>80</v>
      </c>
      <c r="J20" s="47" t="s">
        <v>11</v>
      </c>
      <c r="K20" s="315"/>
      <c r="L20" s="339"/>
    </row>
    <row r="21" spans="1:13" ht="19.5" customHeight="1" thickBot="1">
      <c r="A21" s="310"/>
      <c r="B21" s="337"/>
      <c r="C21" s="47">
        <v>2018</v>
      </c>
      <c r="D21" s="47" t="s">
        <v>80</v>
      </c>
      <c r="E21" s="185" t="s">
        <v>11</v>
      </c>
      <c r="F21" s="185" t="s">
        <v>11</v>
      </c>
      <c r="G21" s="144" t="s">
        <v>11</v>
      </c>
      <c r="H21" s="47" t="s">
        <v>81</v>
      </c>
      <c r="I21" s="47" t="s">
        <v>80</v>
      </c>
      <c r="J21" s="47" t="s">
        <v>11</v>
      </c>
      <c r="K21" s="315"/>
      <c r="L21" s="339"/>
    </row>
    <row r="22" spans="1:13" ht="24.6" customHeight="1" thickBot="1">
      <c r="A22" s="310"/>
      <c r="B22" s="337"/>
      <c r="C22" s="184">
        <v>2019</v>
      </c>
      <c r="D22" s="181" t="s">
        <v>80</v>
      </c>
      <c r="E22" s="210" t="s">
        <v>80</v>
      </c>
      <c r="F22" s="210" t="s">
        <v>11</v>
      </c>
      <c r="G22" s="182" t="s">
        <v>11</v>
      </c>
      <c r="H22" s="144" t="s">
        <v>11</v>
      </c>
      <c r="I22" s="310" t="s">
        <v>81</v>
      </c>
      <c r="J22" s="310" t="s">
        <v>80</v>
      </c>
      <c r="K22" s="315"/>
      <c r="L22" s="339"/>
      <c r="M22" s="184"/>
    </row>
    <row r="23" spans="1:13" ht="18.95" customHeight="1" thickBot="1">
      <c r="A23" s="310"/>
      <c r="B23" s="337"/>
      <c r="C23" s="184">
        <v>2020</v>
      </c>
      <c r="D23" s="181" t="s">
        <v>80</v>
      </c>
      <c r="E23" s="210" t="s">
        <v>80</v>
      </c>
      <c r="F23" s="210" t="s">
        <v>11</v>
      </c>
      <c r="G23" s="211" t="s">
        <v>11</v>
      </c>
      <c r="H23" s="185" t="s">
        <v>11</v>
      </c>
      <c r="I23" s="310"/>
      <c r="J23" s="310"/>
      <c r="K23" s="315"/>
      <c r="L23" s="339"/>
      <c r="M23" s="184"/>
    </row>
    <row r="24" spans="1:13" ht="28.5" customHeight="1" thickBot="1">
      <c r="A24" s="310"/>
      <c r="B24" s="337"/>
      <c r="C24" s="47">
        <v>2021</v>
      </c>
      <c r="D24" s="47" t="str">
        <f>E22</f>
        <v>- *</v>
      </c>
      <c r="E24" s="183" t="s">
        <v>11</v>
      </c>
      <c r="F24" s="183"/>
      <c r="G24" s="183"/>
      <c r="H24" s="47" t="s">
        <v>11</v>
      </c>
      <c r="I24" s="47" t="str">
        <f>J22</f>
        <v>- *</v>
      </c>
      <c r="J24" s="47" t="s">
        <v>11</v>
      </c>
      <c r="K24" s="315"/>
      <c r="L24" s="340"/>
    </row>
    <row r="25" spans="1:13" ht="21" customHeight="1" thickBot="1">
      <c r="A25" s="310" t="s">
        <v>42</v>
      </c>
      <c r="B25" s="337" t="s">
        <v>85</v>
      </c>
      <c r="C25" s="55">
        <v>2017</v>
      </c>
      <c r="D25" s="55" t="s">
        <v>80</v>
      </c>
      <c r="E25" s="55" t="s">
        <v>11</v>
      </c>
      <c r="F25" s="55" t="s">
        <v>11</v>
      </c>
      <c r="G25" s="55" t="s">
        <v>11</v>
      </c>
      <c r="H25" s="55" t="s">
        <v>81</v>
      </c>
      <c r="I25" s="55" t="s">
        <v>80</v>
      </c>
      <c r="J25" s="55" t="s">
        <v>11</v>
      </c>
      <c r="K25" s="315"/>
      <c r="L25" s="337" t="s">
        <v>86</v>
      </c>
    </row>
    <row r="26" spans="1:13" ht="22.7" customHeight="1" thickBot="1">
      <c r="A26" s="310"/>
      <c r="B26" s="337"/>
      <c r="C26" s="55">
        <v>2018</v>
      </c>
      <c r="D26" s="55" t="s">
        <v>80</v>
      </c>
      <c r="E26" s="55" t="s">
        <v>11</v>
      </c>
      <c r="F26" s="55" t="s">
        <v>11</v>
      </c>
      <c r="G26" s="55" t="s">
        <v>11</v>
      </c>
      <c r="H26" s="55" t="s">
        <v>81</v>
      </c>
      <c r="I26" s="55" t="s">
        <v>80</v>
      </c>
      <c r="J26" s="55" t="s">
        <v>11</v>
      </c>
      <c r="K26" s="315"/>
      <c r="L26" s="337"/>
    </row>
    <row r="27" spans="1:13" ht="15" customHeight="1" thickBot="1">
      <c r="A27" s="310"/>
      <c r="B27" s="337"/>
      <c r="C27" s="310">
        <v>2019</v>
      </c>
      <c r="D27" s="310" t="s">
        <v>80</v>
      </c>
      <c r="E27" s="310" t="s">
        <v>11</v>
      </c>
      <c r="F27" s="314" t="s">
        <v>11</v>
      </c>
      <c r="G27" s="314" t="s">
        <v>11</v>
      </c>
      <c r="H27" s="310" t="s">
        <v>81</v>
      </c>
      <c r="I27" s="310" t="s">
        <v>80</v>
      </c>
      <c r="J27" s="310" t="s">
        <v>11</v>
      </c>
      <c r="K27" s="315"/>
      <c r="L27" s="337"/>
    </row>
    <row r="28" spans="1:13" ht="8.25" customHeight="1" thickBot="1">
      <c r="A28" s="310"/>
      <c r="B28" s="337"/>
      <c r="C28" s="310"/>
      <c r="D28" s="310"/>
      <c r="E28" s="310"/>
      <c r="F28" s="315"/>
      <c r="G28" s="315"/>
      <c r="H28" s="310"/>
      <c r="I28" s="310"/>
      <c r="J28" s="310"/>
      <c r="K28" s="315"/>
      <c r="L28" s="337"/>
    </row>
    <row r="29" spans="1:13" ht="5.25" customHeight="1" thickBot="1">
      <c r="A29" s="310"/>
      <c r="B29" s="337"/>
      <c r="C29" s="310"/>
      <c r="D29" s="310"/>
      <c r="E29" s="310"/>
      <c r="F29" s="316"/>
      <c r="G29" s="316"/>
      <c r="H29" s="310"/>
      <c r="I29" s="310"/>
      <c r="J29" s="310"/>
      <c r="K29" s="315"/>
      <c r="L29" s="337"/>
    </row>
    <row r="30" spans="1:13" ht="20.85" customHeight="1" thickBot="1">
      <c r="A30" s="310"/>
      <c r="B30" s="337"/>
      <c r="C30" s="47">
        <v>2020</v>
      </c>
      <c r="D30" s="47" t="str">
        <f>D31</f>
        <v>- *</v>
      </c>
      <c r="E30" s="47" t="s">
        <v>11</v>
      </c>
      <c r="F30" s="144" t="s">
        <v>11</v>
      </c>
      <c r="G30" s="144" t="s">
        <v>11</v>
      </c>
      <c r="H30" s="47" t="s">
        <v>11</v>
      </c>
      <c r="I30" s="47" t="str">
        <f>I26</f>
        <v>- *</v>
      </c>
      <c r="J30" s="47" t="s">
        <v>11</v>
      </c>
      <c r="K30" s="316"/>
      <c r="L30" s="337"/>
    </row>
    <row r="31" spans="1:13" ht="18.600000000000001" customHeight="1" thickBot="1">
      <c r="A31" s="310" t="s">
        <v>46</v>
      </c>
      <c r="B31" s="337" t="s">
        <v>87</v>
      </c>
      <c r="C31" s="310">
        <v>2017</v>
      </c>
      <c r="D31" s="310" t="s">
        <v>80</v>
      </c>
      <c r="E31" s="310" t="s">
        <v>11</v>
      </c>
      <c r="F31" s="314" t="s">
        <v>11</v>
      </c>
      <c r="G31" s="314" t="s">
        <v>11</v>
      </c>
      <c r="H31" s="310" t="s">
        <v>81</v>
      </c>
      <c r="I31" s="310" t="s">
        <v>80</v>
      </c>
      <c r="J31" s="310" t="s">
        <v>11</v>
      </c>
      <c r="K31" s="310" t="s">
        <v>88</v>
      </c>
      <c r="L31" s="337" t="s">
        <v>86</v>
      </c>
    </row>
    <row r="32" spans="1:13" ht="17.649999999999999" customHeight="1" thickBot="1">
      <c r="A32" s="310"/>
      <c r="B32" s="337"/>
      <c r="C32" s="310"/>
      <c r="D32" s="310"/>
      <c r="E32" s="310"/>
      <c r="F32" s="316"/>
      <c r="G32" s="316"/>
      <c r="H32" s="310"/>
      <c r="I32" s="310"/>
      <c r="J32" s="310"/>
      <c r="K32" s="310"/>
      <c r="L32" s="337"/>
    </row>
    <row r="33" spans="1:12" ht="23.85" customHeight="1" thickBot="1">
      <c r="A33" s="310"/>
      <c r="B33" s="337"/>
      <c r="C33" s="47">
        <v>2018</v>
      </c>
      <c r="D33" s="47" t="s">
        <v>80</v>
      </c>
      <c r="E33" s="47" t="s">
        <v>11</v>
      </c>
      <c r="F33" s="144" t="s">
        <v>11</v>
      </c>
      <c r="G33" s="144" t="s">
        <v>11</v>
      </c>
      <c r="H33" s="47" t="s">
        <v>81</v>
      </c>
      <c r="I33" s="47" t="s">
        <v>80</v>
      </c>
      <c r="J33" s="47" t="s">
        <v>11</v>
      </c>
      <c r="K33" s="310"/>
      <c r="L33" s="337"/>
    </row>
    <row r="34" spans="1:12" ht="7.5" customHeight="1" thickBot="1">
      <c r="A34" s="310"/>
      <c r="B34" s="337"/>
      <c r="C34" s="310">
        <v>2019</v>
      </c>
      <c r="D34" s="310" t="s">
        <v>80</v>
      </c>
      <c r="E34" s="310" t="s">
        <v>11</v>
      </c>
      <c r="F34" s="314" t="s">
        <v>11</v>
      </c>
      <c r="G34" s="314" t="s">
        <v>11</v>
      </c>
      <c r="H34" s="310" t="s">
        <v>81</v>
      </c>
      <c r="I34" s="310" t="s">
        <v>80</v>
      </c>
      <c r="J34" s="310" t="s">
        <v>11</v>
      </c>
      <c r="K34" s="310"/>
      <c r="L34" s="337"/>
    </row>
    <row r="35" spans="1:12" ht="15.95" customHeight="1" thickBot="1">
      <c r="A35" s="310"/>
      <c r="B35" s="337"/>
      <c r="C35" s="310"/>
      <c r="D35" s="310"/>
      <c r="E35" s="310"/>
      <c r="F35" s="315"/>
      <c r="G35" s="315"/>
      <c r="H35" s="310"/>
      <c r="I35" s="310"/>
      <c r="J35" s="310"/>
      <c r="K35" s="310"/>
      <c r="L35" s="337"/>
    </row>
    <row r="36" spans="1:12" ht="9.4" customHeight="1" thickBot="1">
      <c r="A36" s="310"/>
      <c r="B36" s="337"/>
      <c r="C36" s="310"/>
      <c r="D36" s="310"/>
      <c r="E36" s="310"/>
      <c r="F36" s="316"/>
      <c r="G36" s="316"/>
      <c r="H36" s="310"/>
      <c r="I36" s="310"/>
      <c r="J36" s="310"/>
      <c r="K36" s="310"/>
      <c r="L36" s="337"/>
    </row>
    <row r="37" spans="1:12" ht="22.7" customHeight="1" thickBot="1">
      <c r="A37" s="310"/>
      <c r="B37" s="337"/>
      <c r="C37" s="47">
        <v>2020</v>
      </c>
      <c r="D37" s="47" t="str">
        <f>D34</f>
        <v>- *</v>
      </c>
      <c r="E37" s="47" t="s">
        <v>11</v>
      </c>
      <c r="F37" s="144" t="s">
        <v>11</v>
      </c>
      <c r="G37" s="144" t="s">
        <v>11</v>
      </c>
      <c r="H37" s="47" t="s">
        <v>11</v>
      </c>
      <c r="I37" s="47" t="str">
        <f>I34</f>
        <v>- *</v>
      </c>
      <c r="J37" s="47" t="s">
        <v>11</v>
      </c>
      <c r="K37" s="310"/>
      <c r="L37" s="337"/>
    </row>
    <row r="38" spans="1:12" ht="19.5" customHeight="1" thickBot="1">
      <c r="A38" s="310" t="s">
        <v>50</v>
      </c>
      <c r="B38" s="337" t="s">
        <v>89</v>
      </c>
      <c r="C38" s="47">
        <v>2017</v>
      </c>
      <c r="D38" s="47" t="s">
        <v>80</v>
      </c>
      <c r="E38" s="47" t="s">
        <v>11</v>
      </c>
      <c r="F38" s="144" t="s">
        <v>11</v>
      </c>
      <c r="G38" s="144" t="s">
        <v>11</v>
      </c>
      <c r="H38" s="47" t="s">
        <v>81</v>
      </c>
      <c r="I38" s="47" t="s">
        <v>80</v>
      </c>
      <c r="J38" s="47" t="s">
        <v>11</v>
      </c>
      <c r="K38" s="310" t="s">
        <v>68</v>
      </c>
      <c r="L38" s="337"/>
    </row>
    <row r="39" spans="1:12" ht="21.4" customHeight="1" thickBot="1">
      <c r="A39" s="310"/>
      <c r="B39" s="337"/>
      <c r="C39" s="55">
        <v>2018</v>
      </c>
      <c r="D39" s="55" t="s">
        <v>80</v>
      </c>
      <c r="E39" s="55" t="s">
        <v>11</v>
      </c>
      <c r="F39" s="55" t="s">
        <v>11</v>
      </c>
      <c r="G39" s="55" t="s">
        <v>11</v>
      </c>
      <c r="H39" s="55" t="s">
        <v>81</v>
      </c>
      <c r="I39" s="55" t="s">
        <v>80</v>
      </c>
      <c r="J39" s="55" t="s">
        <v>11</v>
      </c>
      <c r="K39" s="310"/>
      <c r="L39" s="337"/>
    </row>
    <row r="40" spans="1:12" ht="12.4" customHeight="1" thickBot="1">
      <c r="A40" s="310"/>
      <c r="B40" s="337"/>
      <c r="C40" s="310">
        <v>2019</v>
      </c>
      <c r="D40" s="310" t="s">
        <v>80</v>
      </c>
      <c r="E40" s="310" t="s">
        <v>11</v>
      </c>
      <c r="F40" s="314" t="s">
        <v>11</v>
      </c>
      <c r="G40" s="314" t="s">
        <v>11</v>
      </c>
      <c r="H40" s="310" t="s">
        <v>81</v>
      </c>
      <c r="I40" s="310" t="s">
        <v>80</v>
      </c>
      <c r="J40" s="310" t="s">
        <v>11</v>
      </c>
      <c r="K40" s="310"/>
      <c r="L40" s="337"/>
    </row>
    <row r="41" spans="1:12" ht="7.5" customHeight="1" thickBot="1">
      <c r="A41" s="310"/>
      <c r="B41" s="337"/>
      <c r="C41" s="310"/>
      <c r="D41" s="310"/>
      <c r="E41" s="310"/>
      <c r="F41" s="315"/>
      <c r="G41" s="315"/>
      <c r="H41" s="310"/>
      <c r="I41" s="310"/>
      <c r="J41" s="310"/>
      <c r="K41" s="310"/>
      <c r="L41" s="337"/>
    </row>
    <row r="42" spans="1:12" ht="4.7" customHeight="1" thickBot="1">
      <c r="A42" s="310"/>
      <c r="B42" s="337"/>
      <c r="C42" s="310"/>
      <c r="D42" s="310"/>
      <c r="E42" s="310"/>
      <c r="F42" s="316"/>
      <c r="G42" s="316"/>
      <c r="H42" s="310"/>
      <c r="I42" s="310"/>
      <c r="J42" s="310"/>
      <c r="K42" s="310"/>
      <c r="L42" s="337"/>
    </row>
    <row r="43" spans="1:12" ht="24.6" customHeight="1" thickBot="1">
      <c r="A43" s="310"/>
      <c r="B43" s="337"/>
      <c r="C43" s="47">
        <v>2020</v>
      </c>
      <c r="D43" s="47" t="str">
        <f>D40</f>
        <v>- *</v>
      </c>
      <c r="E43" s="47" t="s">
        <v>11</v>
      </c>
      <c r="F43" s="144" t="s">
        <v>11</v>
      </c>
      <c r="G43" s="144" t="s">
        <v>11</v>
      </c>
      <c r="H43" s="47" t="s">
        <v>11</v>
      </c>
      <c r="I43" s="47" t="str">
        <f>I40</f>
        <v>- *</v>
      </c>
      <c r="J43" s="47" t="s">
        <v>11</v>
      </c>
      <c r="K43" s="310"/>
      <c r="L43" s="337"/>
    </row>
    <row r="44" spans="1:12" ht="25.7" customHeight="1" thickBot="1">
      <c r="A44" s="310" t="s">
        <v>54</v>
      </c>
      <c r="B44" s="337" t="s">
        <v>90</v>
      </c>
      <c r="C44" s="55">
        <v>2017</v>
      </c>
      <c r="D44" s="55" t="s">
        <v>80</v>
      </c>
      <c r="E44" s="55" t="s">
        <v>11</v>
      </c>
      <c r="F44" s="55" t="s">
        <v>11</v>
      </c>
      <c r="G44" s="55" t="s">
        <v>11</v>
      </c>
      <c r="H44" s="55" t="s">
        <v>81</v>
      </c>
      <c r="I44" s="55" t="s">
        <v>80</v>
      </c>
      <c r="J44" s="55" t="s">
        <v>11</v>
      </c>
      <c r="K44" s="310" t="s">
        <v>91</v>
      </c>
      <c r="L44" s="337" t="s">
        <v>86</v>
      </c>
    </row>
    <row r="45" spans="1:12" ht="22.5" customHeight="1" thickBot="1">
      <c r="A45" s="310"/>
      <c r="B45" s="337"/>
      <c r="C45" s="55">
        <v>2018</v>
      </c>
      <c r="D45" s="55" t="s">
        <v>80</v>
      </c>
      <c r="E45" s="55" t="s">
        <v>11</v>
      </c>
      <c r="F45" s="55" t="s">
        <v>11</v>
      </c>
      <c r="G45" s="55" t="s">
        <v>11</v>
      </c>
      <c r="H45" s="55" t="s">
        <v>81</v>
      </c>
      <c r="I45" s="55" t="s">
        <v>80</v>
      </c>
      <c r="J45" s="55" t="s">
        <v>11</v>
      </c>
      <c r="K45" s="310"/>
      <c r="L45" s="337"/>
    </row>
    <row r="46" spans="1:12" ht="9.9499999999999993" customHeight="1" thickBot="1">
      <c r="A46" s="310"/>
      <c r="B46" s="337"/>
      <c r="C46" s="310">
        <v>2019</v>
      </c>
      <c r="D46" s="310" t="s">
        <v>80</v>
      </c>
      <c r="E46" s="310" t="s">
        <v>11</v>
      </c>
      <c r="F46" s="314" t="s">
        <v>11</v>
      </c>
      <c r="G46" s="314" t="s">
        <v>11</v>
      </c>
      <c r="H46" s="310" t="s">
        <v>81</v>
      </c>
      <c r="I46" s="310" t="s">
        <v>80</v>
      </c>
      <c r="J46" s="310" t="s">
        <v>11</v>
      </c>
      <c r="K46" s="310"/>
      <c r="L46" s="337"/>
    </row>
    <row r="47" spans="1:12" ht="8.85" customHeight="1" thickBot="1">
      <c r="A47" s="310"/>
      <c r="B47" s="337"/>
      <c r="C47" s="310"/>
      <c r="D47" s="310"/>
      <c r="E47" s="310"/>
      <c r="F47" s="315"/>
      <c r="G47" s="315"/>
      <c r="H47" s="310"/>
      <c r="I47" s="310"/>
      <c r="J47" s="310"/>
      <c r="K47" s="310"/>
      <c r="L47" s="337"/>
    </row>
    <row r="48" spans="1:12" ht="9.4" customHeight="1" thickBot="1">
      <c r="A48" s="310"/>
      <c r="B48" s="337"/>
      <c r="C48" s="310"/>
      <c r="D48" s="310"/>
      <c r="E48" s="310"/>
      <c r="F48" s="316"/>
      <c r="G48" s="316"/>
      <c r="H48" s="310"/>
      <c r="I48" s="310"/>
      <c r="J48" s="310"/>
      <c r="K48" s="310"/>
      <c r="L48" s="337"/>
    </row>
    <row r="49" spans="1:12" ht="17.25" customHeight="1" thickBot="1">
      <c r="A49" s="310"/>
      <c r="B49" s="337"/>
      <c r="C49" s="47">
        <v>2020</v>
      </c>
      <c r="D49" s="47" t="str">
        <f>D46</f>
        <v>- *</v>
      </c>
      <c r="E49" s="47" t="s">
        <v>11</v>
      </c>
      <c r="F49" s="144" t="s">
        <v>11</v>
      </c>
      <c r="G49" s="144" t="s">
        <v>11</v>
      </c>
      <c r="H49" s="47" t="s">
        <v>11</v>
      </c>
      <c r="I49" s="47" t="str">
        <f>I46</f>
        <v>- *</v>
      </c>
      <c r="J49" s="47" t="s">
        <v>11</v>
      </c>
      <c r="K49" s="310"/>
      <c r="L49" s="337"/>
    </row>
    <row r="50" spans="1:12" ht="15" customHeight="1" thickBot="1">
      <c r="A50" s="310" t="s">
        <v>58</v>
      </c>
      <c r="B50" s="310" t="s">
        <v>92</v>
      </c>
      <c r="C50" s="341" t="s">
        <v>357</v>
      </c>
      <c r="D50" s="342" t="s">
        <v>11</v>
      </c>
      <c r="E50" s="342" t="s">
        <v>11</v>
      </c>
      <c r="F50" s="343" t="s">
        <v>11</v>
      </c>
      <c r="G50" s="343" t="s">
        <v>11</v>
      </c>
      <c r="H50" s="342" t="s">
        <v>11</v>
      </c>
      <c r="I50" s="342" t="s">
        <v>11</v>
      </c>
      <c r="J50" s="342" t="s">
        <v>11</v>
      </c>
      <c r="K50" s="310" t="s">
        <v>93</v>
      </c>
      <c r="L50" s="310" t="s">
        <v>94</v>
      </c>
    </row>
    <row r="51" spans="1:12" ht="8.25" customHeight="1" thickBot="1">
      <c r="A51" s="310"/>
      <c r="B51" s="310"/>
      <c r="C51" s="341"/>
      <c r="D51" s="341"/>
      <c r="E51" s="341"/>
      <c r="F51" s="344"/>
      <c r="G51" s="344"/>
      <c r="H51" s="341"/>
      <c r="I51" s="341"/>
      <c r="J51" s="341"/>
      <c r="K51" s="310"/>
      <c r="L51" s="310"/>
    </row>
    <row r="52" spans="1:12" ht="8.85" customHeight="1" thickBot="1">
      <c r="A52" s="310"/>
      <c r="B52" s="310"/>
      <c r="C52" s="341"/>
      <c r="D52" s="341"/>
      <c r="E52" s="341"/>
      <c r="F52" s="345"/>
      <c r="G52" s="345"/>
      <c r="H52" s="341"/>
      <c r="I52" s="341"/>
      <c r="J52" s="341"/>
      <c r="K52" s="310"/>
      <c r="L52" s="310"/>
    </row>
    <row r="53" spans="1:12" ht="15" customHeight="1" thickBot="1">
      <c r="A53" s="310" t="s">
        <v>62</v>
      </c>
      <c r="B53" s="310" t="s">
        <v>95</v>
      </c>
      <c r="C53" s="341" t="s">
        <v>357</v>
      </c>
      <c r="D53" s="342" t="s">
        <v>11</v>
      </c>
      <c r="E53" s="342" t="s">
        <v>11</v>
      </c>
      <c r="F53" s="343" t="s">
        <v>11</v>
      </c>
      <c r="G53" s="343" t="s">
        <v>11</v>
      </c>
      <c r="H53" s="342" t="s">
        <v>11</v>
      </c>
      <c r="I53" s="342" t="s">
        <v>11</v>
      </c>
      <c r="J53" s="342" t="s">
        <v>11</v>
      </c>
      <c r="K53" s="310"/>
      <c r="L53" s="310"/>
    </row>
    <row r="54" spans="1:12" ht="19.5" customHeight="1" thickBot="1">
      <c r="A54" s="310"/>
      <c r="B54" s="310"/>
      <c r="C54" s="341"/>
      <c r="D54" s="341"/>
      <c r="E54" s="341"/>
      <c r="F54" s="345"/>
      <c r="G54" s="345"/>
      <c r="H54" s="341"/>
      <c r="I54" s="341"/>
      <c r="J54" s="341"/>
      <c r="K54" s="310"/>
      <c r="L54" s="310"/>
    </row>
    <row r="55" spans="1:12" ht="27.6" customHeight="1" thickBot="1">
      <c r="A55" s="310" t="s">
        <v>66</v>
      </c>
      <c r="B55" s="337" t="s">
        <v>96</v>
      </c>
      <c r="C55" s="57">
        <v>2017</v>
      </c>
      <c r="D55" s="58">
        <f>I55</f>
        <v>9.9600000000000009</v>
      </c>
      <c r="E55" s="58" t="s">
        <v>11</v>
      </c>
      <c r="F55" s="58" t="s">
        <v>11</v>
      </c>
      <c r="G55" s="58" t="s">
        <v>11</v>
      </c>
      <c r="H55" s="58" t="s">
        <v>11</v>
      </c>
      <c r="I55" s="58">
        <v>9.9600000000000009</v>
      </c>
      <c r="J55" s="59" t="s">
        <v>11</v>
      </c>
      <c r="K55" s="310" t="s">
        <v>97</v>
      </c>
      <c r="L55" s="337" t="s">
        <v>98</v>
      </c>
    </row>
    <row r="56" spans="1:12" ht="23.1" customHeight="1" thickBot="1">
      <c r="A56" s="310"/>
      <c r="B56" s="337"/>
      <c r="C56" s="57">
        <v>2018</v>
      </c>
      <c r="D56" s="58">
        <v>9.9600000000000009</v>
      </c>
      <c r="E56" s="58" t="s">
        <v>11</v>
      </c>
      <c r="F56" s="58" t="s">
        <v>11</v>
      </c>
      <c r="G56" s="58" t="s">
        <v>11</v>
      </c>
      <c r="H56" s="58" t="s">
        <v>11</v>
      </c>
      <c r="I56" s="58">
        <v>9.9600000000000009</v>
      </c>
      <c r="J56" s="59" t="s">
        <v>11</v>
      </c>
      <c r="K56" s="310"/>
      <c r="L56" s="337"/>
    </row>
    <row r="57" spans="1:12" ht="15" customHeight="1" thickBot="1">
      <c r="A57" s="310"/>
      <c r="B57" s="337"/>
      <c r="C57" s="346">
        <v>2019</v>
      </c>
      <c r="D57" s="347">
        <v>12</v>
      </c>
      <c r="E57" s="347" t="s">
        <v>11</v>
      </c>
      <c r="F57" s="348" t="s">
        <v>11</v>
      </c>
      <c r="G57" s="348" t="s">
        <v>11</v>
      </c>
      <c r="H57" s="347" t="s">
        <v>11</v>
      </c>
      <c r="I57" s="347">
        <v>12</v>
      </c>
      <c r="J57" s="342" t="s">
        <v>11</v>
      </c>
      <c r="K57" s="310"/>
      <c r="L57" s="337"/>
    </row>
    <row r="58" spans="1:12" ht="4.7" customHeight="1" thickBot="1">
      <c r="A58" s="310"/>
      <c r="B58" s="337"/>
      <c r="C58" s="346"/>
      <c r="D58" s="347"/>
      <c r="E58" s="347"/>
      <c r="F58" s="349"/>
      <c r="G58" s="349"/>
      <c r="H58" s="347"/>
      <c r="I58" s="347"/>
      <c r="J58" s="342"/>
      <c r="K58" s="310"/>
      <c r="L58" s="337"/>
    </row>
    <row r="59" spans="1:12" ht="9.9499999999999993" customHeight="1" thickBot="1">
      <c r="A59" s="310"/>
      <c r="B59" s="337"/>
      <c r="C59" s="346"/>
      <c r="D59" s="347"/>
      <c r="E59" s="347"/>
      <c r="F59" s="350"/>
      <c r="G59" s="350"/>
      <c r="H59" s="347"/>
      <c r="I59" s="347"/>
      <c r="J59" s="342"/>
      <c r="K59" s="310"/>
      <c r="L59" s="337"/>
    </row>
    <row r="60" spans="1:12" s="190" customFormat="1" ht="30.75" customHeight="1" thickBot="1">
      <c r="A60" s="310"/>
      <c r="B60" s="337"/>
      <c r="C60" s="187">
        <v>2020</v>
      </c>
      <c r="D60" s="188">
        <v>15</v>
      </c>
      <c r="E60" s="188"/>
      <c r="F60" s="189"/>
      <c r="G60" s="189"/>
      <c r="H60" s="188"/>
      <c r="I60" s="188">
        <v>15</v>
      </c>
      <c r="J60" s="186"/>
      <c r="K60" s="310"/>
      <c r="L60" s="337"/>
    </row>
    <row r="61" spans="1:12" ht="31.5" customHeight="1" thickBot="1">
      <c r="A61" s="310"/>
      <c r="B61" s="337"/>
      <c r="C61" s="60">
        <v>2021</v>
      </c>
      <c r="D61" s="56">
        <v>17</v>
      </c>
      <c r="E61" s="61"/>
      <c r="F61" s="151" t="s">
        <v>11</v>
      </c>
      <c r="G61" s="151" t="s">
        <v>11</v>
      </c>
      <c r="H61" s="61"/>
      <c r="I61" s="56">
        <v>17</v>
      </c>
      <c r="J61" s="56"/>
      <c r="K61" s="310"/>
      <c r="L61" s="337"/>
    </row>
    <row r="62" spans="1:12" ht="32.25" customHeight="1" thickBot="1">
      <c r="A62" s="310" t="s">
        <v>99</v>
      </c>
      <c r="B62" s="310" t="s">
        <v>100</v>
      </c>
      <c r="C62" s="57">
        <v>2017</v>
      </c>
      <c r="D62" s="58">
        <f>I62</f>
        <v>10</v>
      </c>
      <c r="E62" s="58" t="s">
        <v>11</v>
      </c>
      <c r="F62" s="58" t="s">
        <v>11</v>
      </c>
      <c r="G62" s="58" t="s">
        <v>11</v>
      </c>
      <c r="H62" s="58" t="s">
        <v>11</v>
      </c>
      <c r="I62" s="58">
        <v>10</v>
      </c>
      <c r="J62" s="59" t="s">
        <v>11</v>
      </c>
      <c r="K62" s="310"/>
      <c r="L62" s="337"/>
    </row>
    <row r="63" spans="1:12" ht="27.6" customHeight="1" thickBot="1">
      <c r="A63" s="310"/>
      <c r="B63" s="310"/>
      <c r="C63" s="57">
        <v>2018</v>
      </c>
      <c r="D63" s="58">
        <v>10</v>
      </c>
      <c r="E63" s="58" t="s">
        <v>11</v>
      </c>
      <c r="F63" s="58" t="s">
        <v>11</v>
      </c>
      <c r="G63" s="58" t="s">
        <v>11</v>
      </c>
      <c r="H63" s="58" t="s">
        <v>11</v>
      </c>
      <c r="I63" s="58">
        <v>10</v>
      </c>
      <c r="J63" s="59" t="s">
        <v>11</v>
      </c>
      <c r="K63" s="310"/>
      <c r="L63" s="337"/>
    </row>
    <row r="64" spans="1:12" ht="27.95" customHeight="1" thickBot="1">
      <c r="A64" s="310"/>
      <c r="B64" s="310"/>
      <c r="C64" s="346">
        <v>2019</v>
      </c>
      <c r="D64" s="347">
        <v>15</v>
      </c>
      <c r="E64" s="347" t="s">
        <v>11</v>
      </c>
      <c r="F64" s="348" t="s">
        <v>11</v>
      </c>
      <c r="G64" s="348" t="s">
        <v>11</v>
      </c>
      <c r="H64" s="347" t="s">
        <v>11</v>
      </c>
      <c r="I64" s="347">
        <v>15</v>
      </c>
      <c r="J64" s="342" t="s">
        <v>11</v>
      </c>
      <c r="K64" s="310"/>
      <c r="L64" s="337"/>
    </row>
    <row r="65" spans="1:12" ht="3" customHeight="1" thickBot="1">
      <c r="A65" s="310"/>
      <c r="B65" s="310"/>
      <c r="C65" s="346"/>
      <c r="D65" s="347"/>
      <c r="E65" s="347"/>
      <c r="F65" s="349"/>
      <c r="G65" s="349"/>
      <c r="H65" s="347"/>
      <c r="I65" s="347"/>
      <c r="J65" s="342"/>
      <c r="K65" s="310"/>
      <c r="L65" s="337"/>
    </row>
    <row r="66" spans="1:12" ht="8.85" customHeight="1" thickBot="1">
      <c r="A66" s="310"/>
      <c r="B66" s="310"/>
      <c r="C66" s="346"/>
      <c r="D66" s="347"/>
      <c r="E66" s="347"/>
      <c r="F66" s="350"/>
      <c r="G66" s="350"/>
      <c r="H66" s="347"/>
      <c r="I66" s="347"/>
      <c r="J66" s="342"/>
      <c r="K66" s="310"/>
      <c r="L66" s="337"/>
    </row>
    <row r="67" spans="1:12" s="190" customFormat="1" ht="21.75" customHeight="1" thickBot="1">
      <c r="A67" s="310"/>
      <c r="B67" s="310"/>
      <c r="C67" s="187">
        <v>2020</v>
      </c>
      <c r="D67" s="188">
        <v>17</v>
      </c>
      <c r="E67" s="188"/>
      <c r="F67" s="189"/>
      <c r="G67" s="189"/>
      <c r="H67" s="188"/>
      <c r="I67" s="188">
        <v>17</v>
      </c>
      <c r="J67" s="186"/>
      <c r="K67" s="310"/>
      <c r="L67" s="337"/>
    </row>
    <row r="68" spans="1:12" ht="28.5" customHeight="1" thickBot="1">
      <c r="A68" s="310"/>
      <c r="B68" s="310"/>
      <c r="C68" s="60">
        <v>2021</v>
      </c>
      <c r="D68" s="61">
        <v>19</v>
      </c>
      <c r="E68" s="61" t="s">
        <v>11</v>
      </c>
      <c r="F68" s="151" t="s">
        <v>11</v>
      </c>
      <c r="G68" s="151" t="s">
        <v>11</v>
      </c>
      <c r="H68" s="61" t="s">
        <v>11</v>
      </c>
      <c r="I68" s="61">
        <v>19</v>
      </c>
      <c r="J68" s="56" t="s">
        <v>11</v>
      </c>
      <c r="K68" s="310"/>
      <c r="L68" s="337"/>
    </row>
    <row r="69" spans="1:12" ht="15" customHeight="1" thickBot="1">
      <c r="A69" s="310" t="s">
        <v>101</v>
      </c>
      <c r="B69" s="310" t="s">
        <v>102</v>
      </c>
      <c r="C69" s="346">
        <v>2017</v>
      </c>
      <c r="D69" s="347">
        <f>I69</f>
        <v>20.04</v>
      </c>
      <c r="E69" s="347" t="s">
        <v>11</v>
      </c>
      <c r="F69" s="348" t="s">
        <v>11</v>
      </c>
      <c r="G69" s="348" t="s">
        <v>11</v>
      </c>
      <c r="H69" s="347" t="s">
        <v>11</v>
      </c>
      <c r="I69" s="347">
        <v>20.04</v>
      </c>
      <c r="J69" s="342" t="s">
        <v>11</v>
      </c>
      <c r="K69" s="314" t="s">
        <v>71</v>
      </c>
      <c r="L69" s="338" t="s">
        <v>103</v>
      </c>
    </row>
    <row r="70" spans="1:12" ht="16.5" customHeight="1" thickBot="1">
      <c r="A70" s="310"/>
      <c r="B70" s="310"/>
      <c r="C70" s="346"/>
      <c r="D70" s="347"/>
      <c r="E70" s="347"/>
      <c r="F70" s="350"/>
      <c r="G70" s="350"/>
      <c r="H70" s="347"/>
      <c r="I70" s="347"/>
      <c r="J70" s="342"/>
      <c r="K70" s="315"/>
      <c r="L70" s="339"/>
    </row>
    <row r="71" spans="1:12" ht="32.25" customHeight="1" thickBot="1">
      <c r="A71" s="310"/>
      <c r="B71" s="310"/>
      <c r="C71" s="57">
        <v>2018</v>
      </c>
      <c r="D71" s="58">
        <v>20.04</v>
      </c>
      <c r="E71" s="58" t="s">
        <v>11</v>
      </c>
      <c r="F71" s="58" t="s">
        <v>11</v>
      </c>
      <c r="G71" s="58" t="s">
        <v>11</v>
      </c>
      <c r="H71" s="58" t="s">
        <v>11</v>
      </c>
      <c r="I71" s="58">
        <v>20.04</v>
      </c>
      <c r="J71" s="59" t="s">
        <v>11</v>
      </c>
      <c r="K71" s="315"/>
      <c r="L71" s="339"/>
    </row>
    <row r="72" spans="1:12" ht="15" customHeight="1" thickBot="1">
      <c r="A72" s="310"/>
      <c r="B72" s="310"/>
      <c r="C72" s="346">
        <v>2019</v>
      </c>
      <c r="D72" s="347">
        <v>20.04</v>
      </c>
      <c r="E72" s="347" t="s">
        <v>11</v>
      </c>
      <c r="F72" s="348" t="s">
        <v>11</v>
      </c>
      <c r="G72" s="348" t="s">
        <v>11</v>
      </c>
      <c r="H72" s="347" t="s">
        <v>11</v>
      </c>
      <c r="I72" s="347">
        <v>20.04</v>
      </c>
      <c r="J72" s="342" t="s">
        <v>11</v>
      </c>
      <c r="K72" s="315"/>
      <c r="L72" s="339"/>
    </row>
    <row r="73" spans="1:12" ht="6.75" customHeight="1" thickBot="1">
      <c r="A73" s="310"/>
      <c r="B73" s="310"/>
      <c r="C73" s="346"/>
      <c r="D73" s="347"/>
      <c r="E73" s="347"/>
      <c r="F73" s="349"/>
      <c r="G73" s="349"/>
      <c r="H73" s="347"/>
      <c r="I73" s="347"/>
      <c r="J73" s="342"/>
      <c r="K73" s="315"/>
      <c r="L73" s="339"/>
    </row>
    <row r="74" spans="1:12" ht="6.75" customHeight="1" thickBot="1">
      <c r="A74" s="310"/>
      <c r="B74" s="310"/>
      <c r="C74" s="346"/>
      <c r="D74" s="347"/>
      <c r="E74" s="347"/>
      <c r="F74" s="350"/>
      <c r="G74" s="350"/>
      <c r="H74" s="347"/>
      <c r="I74" s="347"/>
      <c r="J74" s="342"/>
      <c r="K74" s="315"/>
      <c r="L74" s="339"/>
    </row>
    <row r="75" spans="1:12" s="190" customFormat="1" ht="23.25" customHeight="1" thickBot="1">
      <c r="A75" s="310"/>
      <c r="B75" s="310"/>
      <c r="C75" s="187">
        <v>2020</v>
      </c>
      <c r="D75" s="188">
        <v>20.04</v>
      </c>
      <c r="E75" s="188"/>
      <c r="F75" s="189"/>
      <c r="G75" s="189"/>
      <c r="H75" s="188"/>
      <c r="I75" s="188">
        <v>20.04</v>
      </c>
      <c r="J75" s="186"/>
      <c r="K75" s="315"/>
      <c r="L75" s="339"/>
    </row>
    <row r="76" spans="1:12" ht="23.85" customHeight="1" thickBot="1">
      <c r="A76" s="310"/>
      <c r="B76" s="310"/>
      <c r="C76" s="60">
        <v>2021</v>
      </c>
      <c r="D76" s="61">
        <v>20.04</v>
      </c>
      <c r="E76" s="61" t="s">
        <v>11</v>
      </c>
      <c r="F76" s="151" t="s">
        <v>11</v>
      </c>
      <c r="G76" s="151" t="s">
        <v>11</v>
      </c>
      <c r="H76" s="61" t="s">
        <v>11</v>
      </c>
      <c r="I76" s="61">
        <v>20.04</v>
      </c>
      <c r="J76" s="56" t="s">
        <v>11</v>
      </c>
      <c r="K76" s="316"/>
      <c r="L76" s="339"/>
    </row>
    <row r="77" spans="1:12" ht="30" customHeight="1" thickBot="1">
      <c r="A77" s="314" t="s">
        <v>104</v>
      </c>
      <c r="B77" s="338" t="s">
        <v>105</v>
      </c>
      <c r="C77" s="351" t="s">
        <v>357</v>
      </c>
      <c r="D77" s="343" t="s">
        <v>11</v>
      </c>
      <c r="E77" s="342" t="s">
        <v>11</v>
      </c>
      <c r="F77" s="343" t="s">
        <v>11</v>
      </c>
      <c r="G77" s="343" t="s">
        <v>11</v>
      </c>
      <c r="H77" s="342" t="s">
        <v>11</v>
      </c>
      <c r="I77" s="342" t="s">
        <v>11</v>
      </c>
      <c r="J77" s="342" t="s">
        <v>11</v>
      </c>
      <c r="K77" s="310" t="s">
        <v>106</v>
      </c>
      <c r="L77" s="339"/>
    </row>
    <row r="78" spans="1:12" ht="9" customHeight="1" thickBot="1">
      <c r="A78" s="314"/>
      <c r="B78" s="338"/>
      <c r="C78" s="351"/>
      <c r="D78" s="351"/>
      <c r="E78" s="351"/>
      <c r="F78" s="344"/>
      <c r="G78" s="344"/>
      <c r="H78" s="351"/>
      <c r="I78" s="351"/>
      <c r="J78" s="351"/>
      <c r="K78" s="310"/>
      <c r="L78" s="339"/>
    </row>
    <row r="79" spans="1:12" ht="23.25" customHeight="1" thickBot="1">
      <c r="A79" s="314"/>
      <c r="B79" s="338"/>
      <c r="C79" s="351"/>
      <c r="D79" s="351"/>
      <c r="E79" s="351"/>
      <c r="F79" s="344"/>
      <c r="G79" s="344"/>
      <c r="H79" s="351"/>
      <c r="I79" s="351"/>
      <c r="J79" s="351"/>
      <c r="K79" s="310"/>
      <c r="L79" s="339"/>
    </row>
    <row r="80" spans="1:12" ht="19.5" customHeight="1" thickBot="1">
      <c r="A80" s="314"/>
      <c r="B80" s="338"/>
      <c r="C80" s="351"/>
      <c r="D80" s="351"/>
      <c r="E80" s="342"/>
      <c r="F80" s="345"/>
      <c r="G80" s="345"/>
      <c r="H80" s="342"/>
      <c r="I80" s="342"/>
      <c r="J80" s="342"/>
      <c r="K80" s="310"/>
      <c r="L80" s="339"/>
    </row>
    <row r="81" spans="1:12" ht="15" customHeight="1" thickBot="1">
      <c r="A81" s="310" t="s">
        <v>107</v>
      </c>
      <c r="B81" s="337" t="s">
        <v>108</v>
      </c>
      <c r="C81" s="342" t="s">
        <v>357</v>
      </c>
      <c r="D81" s="342" t="s">
        <v>11</v>
      </c>
      <c r="E81" s="342" t="s">
        <v>11</v>
      </c>
      <c r="F81" s="343" t="s">
        <v>11</v>
      </c>
      <c r="G81" s="343" t="s">
        <v>11</v>
      </c>
      <c r="H81" s="342" t="s">
        <v>11</v>
      </c>
      <c r="I81" s="342" t="s">
        <v>11</v>
      </c>
      <c r="J81" s="342" t="s">
        <v>11</v>
      </c>
      <c r="K81" s="310" t="s">
        <v>71</v>
      </c>
      <c r="L81" s="339"/>
    </row>
    <row r="82" spans="1:12" ht="16.5" customHeight="1" thickBot="1">
      <c r="A82" s="310"/>
      <c r="B82" s="337"/>
      <c r="C82" s="342"/>
      <c r="D82" s="342"/>
      <c r="E82" s="342"/>
      <c r="F82" s="344"/>
      <c r="G82" s="344"/>
      <c r="H82" s="342"/>
      <c r="I82" s="342"/>
      <c r="J82" s="342"/>
      <c r="K82" s="310"/>
      <c r="L82" s="339"/>
    </row>
    <row r="83" spans="1:12" ht="15" customHeight="1" thickBot="1">
      <c r="A83" s="310"/>
      <c r="B83" s="337"/>
      <c r="C83" s="342"/>
      <c r="D83" s="342"/>
      <c r="E83" s="342"/>
      <c r="F83" s="345"/>
      <c r="G83" s="345"/>
      <c r="H83" s="342"/>
      <c r="I83" s="342"/>
      <c r="J83" s="342"/>
      <c r="K83" s="310"/>
      <c r="L83" s="339"/>
    </row>
    <row r="84" spans="1:12" ht="15" customHeight="1" thickBot="1">
      <c r="A84" s="310" t="s">
        <v>109</v>
      </c>
      <c r="B84" s="337" t="s">
        <v>110</v>
      </c>
      <c r="C84" s="342" t="s">
        <v>357</v>
      </c>
      <c r="D84" s="342" t="s">
        <v>11</v>
      </c>
      <c r="E84" s="342" t="s">
        <v>11</v>
      </c>
      <c r="F84" s="343" t="s">
        <v>11</v>
      </c>
      <c r="G84" s="343" t="s">
        <v>11</v>
      </c>
      <c r="H84" s="342" t="s">
        <v>11</v>
      </c>
      <c r="I84" s="342" t="s">
        <v>11</v>
      </c>
      <c r="J84" s="342" t="s">
        <v>11</v>
      </c>
      <c r="K84" s="352" t="s">
        <v>111</v>
      </c>
      <c r="L84" s="339"/>
    </row>
    <row r="85" spans="1:12" ht="16.5" customHeight="1" thickBot="1">
      <c r="A85" s="310"/>
      <c r="B85" s="337"/>
      <c r="C85" s="342"/>
      <c r="D85" s="342"/>
      <c r="E85" s="342"/>
      <c r="F85" s="344"/>
      <c r="G85" s="344"/>
      <c r="H85" s="342"/>
      <c r="I85" s="342"/>
      <c r="J85" s="342"/>
      <c r="K85" s="352"/>
      <c r="L85" s="339"/>
    </row>
    <row r="86" spans="1:12" ht="39" customHeight="1" thickBot="1">
      <c r="A86" s="310"/>
      <c r="B86" s="337"/>
      <c r="C86" s="342"/>
      <c r="D86" s="342"/>
      <c r="E86" s="342"/>
      <c r="F86" s="345"/>
      <c r="G86" s="345"/>
      <c r="H86" s="342"/>
      <c r="I86" s="342"/>
      <c r="J86" s="342"/>
      <c r="K86" s="352"/>
      <c r="L86" s="340"/>
    </row>
    <row r="87" spans="1:12" ht="15.75" customHeight="1" thickBot="1">
      <c r="A87" s="310" t="s">
        <v>112</v>
      </c>
      <c r="B87" s="337" t="s">
        <v>113</v>
      </c>
      <c r="C87" s="317" t="s">
        <v>357</v>
      </c>
      <c r="D87" s="342" t="s">
        <v>11</v>
      </c>
      <c r="E87" s="342" t="s">
        <v>11</v>
      </c>
      <c r="F87" s="343" t="s">
        <v>11</v>
      </c>
      <c r="G87" s="343" t="s">
        <v>11</v>
      </c>
      <c r="H87" s="342" t="s">
        <v>11</v>
      </c>
      <c r="I87" s="342" t="s">
        <v>11</v>
      </c>
      <c r="J87" s="342" t="s">
        <v>11</v>
      </c>
      <c r="K87" s="310" t="s">
        <v>114</v>
      </c>
      <c r="L87" s="337" t="s">
        <v>115</v>
      </c>
    </row>
    <row r="88" spans="1:12" ht="33.75" customHeight="1" thickBot="1">
      <c r="A88" s="310"/>
      <c r="B88" s="337"/>
      <c r="C88" s="318"/>
      <c r="D88" s="342"/>
      <c r="E88" s="342"/>
      <c r="F88" s="345"/>
      <c r="G88" s="345"/>
      <c r="H88" s="342"/>
      <c r="I88" s="342"/>
      <c r="J88" s="342"/>
      <c r="K88" s="310"/>
      <c r="L88" s="337"/>
    </row>
    <row r="89" spans="1:12" ht="45" customHeight="1" thickBot="1">
      <c r="A89" s="310"/>
      <c r="B89" s="337"/>
      <c r="C89" s="318"/>
      <c r="D89" s="62" t="s">
        <v>11</v>
      </c>
      <c r="E89" s="59" t="s">
        <v>11</v>
      </c>
      <c r="F89" s="59" t="s">
        <v>11</v>
      </c>
      <c r="G89" s="59" t="s">
        <v>11</v>
      </c>
      <c r="H89" s="62" t="s">
        <v>11</v>
      </c>
      <c r="I89" s="62" t="s">
        <v>11</v>
      </c>
      <c r="J89" s="59" t="s">
        <v>11</v>
      </c>
      <c r="K89" s="310"/>
      <c r="L89" s="337"/>
    </row>
    <row r="90" spans="1:12" ht="34.5" customHeight="1" thickBot="1">
      <c r="A90" s="310"/>
      <c r="B90" s="337"/>
      <c r="C90" s="318"/>
      <c r="D90" s="59" t="s">
        <v>11</v>
      </c>
      <c r="E90" s="59" t="s">
        <v>11</v>
      </c>
      <c r="F90" s="59" t="s">
        <v>11</v>
      </c>
      <c r="G90" s="59" t="s">
        <v>11</v>
      </c>
      <c r="H90" s="59" t="s">
        <v>11</v>
      </c>
      <c r="I90" s="59" t="s">
        <v>11</v>
      </c>
      <c r="J90" s="59" t="s">
        <v>11</v>
      </c>
      <c r="K90" s="310"/>
      <c r="L90" s="337"/>
    </row>
    <row r="91" spans="1:12" ht="34.5" customHeight="1" thickBot="1">
      <c r="A91" s="310"/>
      <c r="B91" s="337"/>
      <c r="C91" s="319"/>
      <c r="D91" s="59" t="s">
        <v>11</v>
      </c>
      <c r="E91" s="59" t="s">
        <v>11</v>
      </c>
      <c r="F91" s="59" t="s">
        <v>11</v>
      </c>
      <c r="G91" s="59" t="s">
        <v>11</v>
      </c>
      <c r="H91" s="59" t="s">
        <v>11</v>
      </c>
      <c r="I91" s="59" t="s">
        <v>11</v>
      </c>
      <c r="J91" s="59" t="s">
        <v>11</v>
      </c>
      <c r="K91" s="310"/>
      <c r="L91" s="337"/>
    </row>
    <row r="92" spans="1:12" ht="48" customHeight="1" thickBot="1">
      <c r="A92" s="310" t="s">
        <v>116</v>
      </c>
      <c r="B92" s="47" t="s">
        <v>117</v>
      </c>
      <c r="C92" s="57" t="s">
        <v>357</v>
      </c>
      <c r="D92" s="58"/>
      <c r="E92" s="58" t="s">
        <v>11</v>
      </c>
      <c r="F92" s="58" t="s">
        <v>11</v>
      </c>
      <c r="G92" s="58" t="s">
        <v>11</v>
      </c>
      <c r="H92" s="58" t="s">
        <v>11</v>
      </c>
      <c r="I92" s="58"/>
      <c r="J92" s="59" t="s">
        <v>11</v>
      </c>
      <c r="K92" s="310" t="s">
        <v>118</v>
      </c>
      <c r="L92" s="310" t="s">
        <v>119</v>
      </c>
    </row>
    <row r="93" spans="1:12" ht="23.85" customHeight="1" thickBot="1">
      <c r="A93" s="310"/>
      <c r="B93" s="310" t="s">
        <v>120</v>
      </c>
      <c r="C93" s="57">
        <v>2017</v>
      </c>
      <c r="D93" s="59">
        <f>H93+I93</f>
        <v>149.47399999999999</v>
      </c>
      <c r="E93" s="58" t="s">
        <v>11</v>
      </c>
      <c r="F93" s="58">
        <v>142</v>
      </c>
      <c r="G93" s="58" t="s">
        <v>11</v>
      </c>
      <c r="H93" s="58">
        <v>142</v>
      </c>
      <c r="I93" s="59">
        <v>7.4740000000000002</v>
      </c>
      <c r="J93" s="59" t="s">
        <v>11</v>
      </c>
      <c r="K93" s="310"/>
      <c r="L93" s="310"/>
    </row>
    <row r="94" spans="1:12" ht="24.95" customHeight="1" thickBot="1">
      <c r="A94" s="310"/>
      <c r="B94" s="310"/>
      <c r="C94" s="57">
        <v>2018</v>
      </c>
      <c r="D94" s="58" t="s">
        <v>11</v>
      </c>
      <c r="E94" s="58" t="s">
        <v>11</v>
      </c>
      <c r="F94" s="58" t="s">
        <v>11</v>
      </c>
      <c r="G94" s="58" t="s">
        <v>11</v>
      </c>
      <c r="H94" s="58" t="s">
        <v>11</v>
      </c>
      <c r="I94" s="58" t="s">
        <v>11</v>
      </c>
      <c r="J94" s="59" t="s">
        <v>11</v>
      </c>
      <c r="K94" s="310"/>
      <c r="L94" s="310"/>
    </row>
    <row r="95" spans="1:12" ht="24.95" customHeight="1" thickBot="1">
      <c r="A95" s="310"/>
      <c r="B95" s="310"/>
      <c r="C95" s="57">
        <v>2019</v>
      </c>
      <c r="D95" s="58" t="s">
        <v>11</v>
      </c>
      <c r="E95" s="58" t="s">
        <v>11</v>
      </c>
      <c r="F95" s="58" t="s">
        <v>11</v>
      </c>
      <c r="G95" s="58" t="s">
        <v>11</v>
      </c>
      <c r="H95" s="58" t="s">
        <v>11</v>
      </c>
      <c r="I95" s="58" t="s">
        <v>11</v>
      </c>
      <c r="J95" s="59" t="s">
        <v>11</v>
      </c>
      <c r="K95" s="310"/>
      <c r="L95" s="310"/>
    </row>
    <row r="96" spans="1:12" s="190" customFormat="1" ht="24.95" customHeight="1" thickBot="1">
      <c r="A96" s="310"/>
      <c r="B96" s="310"/>
      <c r="C96" s="57">
        <v>2020</v>
      </c>
      <c r="D96" s="58">
        <v>149.47399999999999</v>
      </c>
      <c r="E96" s="58"/>
      <c r="F96" s="58">
        <v>142</v>
      </c>
      <c r="G96" s="58"/>
      <c r="H96" s="58">
        <v>142</v>
      </c>
      <c r="I96" s="58">
        <v>7.4740000000000002</v>
      </c>
      <c r="J96" s="59"/>
      <c r="K96" s="310"/>
      <c r="L96" s="310"/>
    </row>
    <row r="97" spans="1:12" ht="24.95" customHeight="1" thickBot="1">
      <c r="A97" s="310"/>
      <c r="B97" s="310"/>
      <c r="C97" s="57">
        <v>2021</v>
      </c>
      <c r="D97" s="59">
        <f>H97+I97</f>
        <v>149.47399999999999</v>
      </c>
      <c r="E97" s="58" t="s">
        <v>11</v>
      </c>
      <c r="F97" s="58">
        <v>142</v>
      </c>
      <c r="G97" s="58" t="s">
        <v>11</v>
      </c>
      <c r="H97" s="58">
        <v>142</v>
      </c>
      <c r="I97" s="59">
        <v>7.4740000000000002</v>
      </c>
      <c r="J97" s="59" t="s">
        <v>11</v>
      </c>
      <c r="K97" s="310"/>
      <c r="L97" s="310"/>
    </row>
    <row r="98" spans="1:12" ht="41.85" customHeight="1" thickBot="1">
      <c r="A98" s="314" t="s">
        <v>121</v>
      </c>
      <c r="B98" s="338" t="s">
        <v>122</v>
      </c>
      <c r="C98" s="317" t="s">
        <v>357</v>
      </c>
      <c r="D98" s="59" t="s">
        <v>11</v>
      </c>
      <c r="E98" s="59" t="s">
        <v>11</v>
      </c>
      <c r="F98" s="59" t="s">
        <v>11</v>
      </c>
      <c r="G98" s="59" t="s">
        <v>11</v>
      </c>
      <c r="H98" s="59" t="s">
        <v>11</v>
      </c>
      <c r="I98" s="59" t="s">
        <v>11</v>
      </c>
      <c r="J98" s="59" t="s">
        <v>11</v>
      </c>
      <c r="K98" s="310" t="s">
        <v>123</v>
      </c>
      <c r="L98" s="337" t="s">
        <v>124</v>
      </c>
    </row>
    <row r="99" spans="1:12" ht="32.85" customHeight="1" thickBot="1">
      <c r="A99" s="315"/>
      <c r="B99" s="339"/>
      <c r="C99" s="318"/>
      <c r="D99" s="59" t="s">
        <v>11</v>
      </c>
      <c r="E99" s="59" t="s">
        <v>11</v>
      </c>
      <c r="F99" s="59" t="s">
        <v>11</v>
      </c>
      <c r="G99" s="59" t="s">
        <v>11</v>
      </c>
      <c r="H99" s="59" t="s">
        <v>11</v>
      </c>
      <c r="I99" s="59" t="s">
        <v>11</v>
      </c>
      <c r="J99" s="59" t="s">
        <v>11</v>
      </c>
      <c r="K99" s="310"/>
      <c r="L99" s="337"/>
    </row>
    <row r="100" spans="1:12" ht="33.75" customHeight="1" thickBot="1">
      <c r="A100" s="315"/>
      <c r="B100" s="339"/>
      <c r="C100" s="318"/>
      <c r="D100" s="59" t="s">
        <v>11</v>
      </c>
      <c r="E100" s="59" t="s">
        <v>11</v>
      </c>
      <c r="F100" s="59" t="s">
        <v>11</v>
      </c>
      <c r="G100" s="59" t="s">
        <v>11</v>
      </c>
      <c r="H100" s="59" t="s">
        <v>11</v>
      </c>
      <c r="I100" s="59" t="s">
        <v>11</v>
      </c>
      <c r="J100" s="59" t="s">
        <v>11</v>
      </c>
      <c r="K100" s="310"/>
      <c r="L100" s="337"/>
    </row>
    <row r="101" spans="1:12" ht="33.75" customHeight="1" thickBot="1">
      <c r="A101" s="316"/>
      <c r="B101" s="340"/>
      <c r="C101" s="319"/>
      <c r="D101" s="59" t="s">
        <v>11</v>
      </c>
      <c r="E101" s="59" t="s">
        <v>11</v>
      </c>
      <c r="F101" s="59" t="s">
        <v>11</v>
      </c>
      <c r="G101" s="59" t="s">
        <v>11</v>
      </c>
      <c r="H101" s="59" t="s">
        <v>11</v>
      </c>
      <c r="I101" s="59" t="s">
        <v>11</v>
      </c>
      <c r="J101" s="59" t="s">
        <v>11</v>
      </c>
      <c r="K101" s="310"/>
      <c r="L101" s="337"/>
    </row>
    <row r="102" spans="1:12" ht="33.75" customHeight="1" thickBot="1">
      <c r="A102" s="297" t="s">
        <v>125</v>
      </c>
      <c r="B102" s="283" t="s">
        <v>126</v>
      </c>
      <c r="C102" s="38">
        <v>2017</v>
      </c>
      <c r="D102" s="63">
        <v>87.339860000000002</v>
      </c>
      <c r="E102" s="40" t="s">
        <v>11</v>
      </c>
      <c r="F102" s="142" t="s">
        <v>11</v>
      </c>
      <c r="G102" s="142" t="s">
        <v>11</v>
      </c>
      <c r="H102" s="59" t="s">
        <v>11</v>
      </c>
      <c r="I102" s="63">
        <v>87.339860000000002</v>
      </c>
      <c r="J102" s="59" t="s">
        <v>11</v>
      </c>
      <c r="K102" s="283" t="s">
        <v>68</v>
      </c>
      <c r="L102" s="47"/>
    </row>
    <row r="103" spans="1:12" ht="33.75" customHeight="1" thickBot="1">
      <c r="A103" s="297"/>
      <c r="B103" s="283"/>
      <c r="C103" s="38">
        <v>2018</v>
      </c>
      <c r="D103" s="40" t="s">
        <v>11</v>
      </c>
      <c r="E103" s="40" t="s">
        <v>11</v>
      </c>
      <c r="F103" s="142" t="s">
        <v>11</v>
      </c>
      <c r="G103" s="142" t="s">
        <v>11</v>
      </c>
      <c r="H103" s="59" t="s">
        <v>11</v>
      </c>
      <c r="I103" s="40" t="s">
        <v>11</v>
      </c>
      <c r="J103" s="38" t="s">
        <v>11</v>
      </c>
      <c r="K103" s="284"/>
      <c r="L103" s="310"/>
    </row>
    <row r="104" spans="1:12" ht="33.75" customHeight="1" thickBot="1">
      <c r="A104" s="297"/>
      <c r="B104" s="283"/>
      <c r="C104" s="38">
        <v>2019</v>
      </c>
      <c r="D104" s="40" t="s">
        <v>11</v>
      </c>
      <c r="E104" s="40" t="s">
        <v>11</v>
      </c>
      <c r="F104" s="142" t="s">
        <v>11</v>
      </c>
      <c r="G104" s="142" t="s">
        <v>11</v>
      </c>
      <c r="H104" s="59" t="s">
        <v>11</v>
      </c>
      <c r="I104" s="40" t="s">
        <v>11</v>
      </c>
      <c r="J104" s="38" t="s">
        <v>11</v>
      </c>
      <c r="K104" s="284"/>
      <c r="L104" s="310"/>
    </row>
    <row r="105" spans="1:12" s="190" customFormat="1" ht="33.75" customHeight="1" thickBot="1">
      <c r="A105" s="297"/>
      <c r="B105" s="283"/>
      <c r="C105" s="177">
        <v>2020</v>
      </c>
      <c r="D105" s="178" t="s">
        <v>11</v>
      </c>
      <c r="E105" s="178" t="s">
        <v>11</v>
      </c>
      <c r="F105" s="178" t="s">
        <v>11</v>
      </c>
      <c r="G105" s="178" t="s">
        <v>11</v>
      </c>
      <c r="H105" s="59" t="s">
        <v>11</v>
      </c>
      <c r="I105" s="178" t="s">
        <v>11</v>
      </c>
      <c r="J105" s="178" t="s">
        <v>11</v>
      </c>
      <c r="K105" s="284"/>
      <c r="L105" s="310"/>
    </row>
    <row r="106" spans="1:12" ht="33.75" customHeight="1" thickBot="1">
      <c r="A106" s="297"/>
      <c r="B106" s="283"/>
      <c r="C106" s="38">
        <v>2021</v>
      </c>
      <c r="D106" s="40" t="s">
        <v>11</v>
      </c>
      <c r="E106" s="40" t="s">
        <v>11</v>
      </c>
      <c r="F106" s="142" t="s">
        <v>11</v>
      </c>
      <c r="G106" s="142" t="s">
        <v>11</v>
      </c>
      <c r="H106" s="40" t="s">
        <v>11</v>
      </c>
      <c r="I106" s="40" t="s">
        <v>11</v>
      </c>
      <c r="J106" s="38" t="s">
        <v>11</v>
      </c>
      <c r="K106" s="285"/>
      <c r="L106" s="310"/>
    </row>
    <row r="107" spans="1:12" ht="21.75" customHeight="1" thickBot="1">
      <c r="A107" s="310"/>
      <c r="B107" s="355" t="s">
        <v>73</v>
      </c>
      <c r="C107" s="64">
        <v>2017</v>
      </c>
      <c r="D107" s="65">
        <f>D102+D93+D69+D62+D55</f>
        <v>276.81385999999998</v>
      </c>
      <c r="E107" s="66" t="s">
        <v>11</v>
      </c>
      <c r="F107" s="66">
        <v>142</v>
      </c>
      <c r="G107" s="66" t="s">
        <v>11</v>
      </c>
      <c r="H107" s="66">
        <f>H93</f>
        <v>142</v>
      </c>
      <c r="I107" s="65">
        <f>I102+I93+I69+I62+I55</f>
        <v>134.81386000000001</v>
      </c>
      <c r="J107" s="59" t="s">
        <v>11</v>
      </c>
      <c r="K107" s="310"/>
      <c r="L107" s="310"/>
    </row>
    <row r="108" spans="1:12" ht="21" customHeight="1" thickBot="1">
      <c r="A108" s="310"/>
      <c r="B108" s="355"/>
      <c r="C108" s="64">
        <v>2018</v>
      </c>
      <c r="D108" s="66">
        <f>D71+D63+D56</f>
        <v>40</v>
      </c>
      <c r="E108" s="66" t="s">
        <v>11</v>
      </c>
      <c r="F108" s="66" t="s">
        <v>11</v>
      </c>
      <c r="G108" s="66" t="s">
        <v>11</v>
      </c>
      <c r="H108" s="66" t="s">
        <v>11</v>
      </c>
      <c r="I108" s="66">
        <v>40</v>
      </c>
      <c r="J108" s="59" t="s">
        <v>11</v>
      </c>
      <c r="K108" s="310"/>
      <c r="L108" s="310"/>
    </row>
    <row r="109" spans="1:12" ht="0.95" customHeight="1" thickBot="1">
      <c r="A109" s="310"/>
      <c r="B109" s="355"/>
      <c r="C109" s="356">
        <v>2019</v>
      </c>
      <c r="D109" s="353">
        <f>D72+D64+D57</f>
        <v>47.04</v>
      </c>
      <c r="E109" s="353" t="s">
        <v>11</v>
      </c>
      <c r="F109" s="150" t="s">
        <v>11</v>
      </c>
      <c r="G109" s="150" t="s">
        <v>11</v>
      </c>
      <c r="H109" s="353" t="s">
        <v>11</v>
      </c>
      <c r="I109" s="353">
        <f>D109</f>
        <v>47.04</v>
      </c>
      <c r="J109" s="342" t="s">
        <v>11</v>
      </c>
      <c r="K109" s="310"/>
      <c r="L109" s="310"/>
    </row>
    <row r="110" spans="1:12" ht="23.85" customHeight="1" thickBot="1">
      <c r="A110" s="310"/>
      <c r="B110" s="355"/>
      <c r="C110" s="356"/>
      <c r="D110" s="353"/>
      <c r="E110" s="353"/>
      <c r="F110" s="150" t="s">
        <v>11</v>
      </c>
      <c r="G110" s="150" t="s">
        <v>11</v>
      </c>
      <c r="H110" s="353"/>
      <c r="I110" s="353"/>
      <c r="J110" s="342"/>
      <c r="K110" s="310"/>
      <c r="L110" s="310"/>
    </row>
    <row r="111" spans="1:12" ht="23.85" customHeight="1" thickBot="1">
      <c r="A111" s="310"/>
      <c r="B111" s="355"/>
      <c r="C111" s="67">
        <v>2020</v>
      </c>
      <c r="D111" s="68">
        <f>D96+D75+D67+D60</f>
        <v>201.51399999999998</v>
      </c>
      <c r="E111" s="68"/>
      <c r="F111" s="150">
        <f>H111</f>
        <v>142</v>
      </c>
      <c r="G111" s="150" t="s">
        <v>11</v>
      </c>
      <c r="H111" s="68">
        <v>142</v>
      </c>
      <c r="I111" s="68">
        <f>I96+I75+I67+I60</f>
        <v>59.513999999999996</v>
      </c>
      <c r="J111" s="56"/>
      <c r="K111" s="310"/>
      <c r="L111" s="310"/>
    </row>
    <row r="112" spans="1:12" s="190" customFormat="1" ht="23.85" customHeight="1" thickBot="1">
      <c r="A112" s="310"/>
      <c r="B112" s="355"/>
      <c r="C112" s="64">
        <v>2021</v>
      </c>
      <c r="D112" s="66">
        <f>D97+D76+D68+D61</f>
        <v>205.51399999999998</v>
      </c>
      <c r="E112" s="66"/>
      <c r="F112" s="66">
        <v>142</v>
      </c>
      <c r="G112" s="66"/>
      <c r="H112" s="66">
        <v>142</v>
      </c>
      <c r="I112" s="66">
        <f>I97+I76+I68+I61</f>
        <v>63.513999999999996</v>
      </c>
      <c r="J112" s="59"/>
      <c r="K112" s="310"/>
      <c r="L112" s="310"/>
    </row>
    <row r="113" spans="1:12" ht="30.4" customHeight="1" thickBot="1">
      <c r="A113" s="310"/>
      <c r="B113" s="355"/>
      <c r="C113" s="62" t="s">
        <v>357</v>
      </c>
      <c r="D113" s="65">
        <f>D107+D108+D109+D111+D112</f>
        <v>770.88185999999996</v>
      </c>
      <c r="E113" s="66" t="s">
        <v>11</v>
      </c>
      <c r="F113" s="66">
        <f>F107+F111+F112</f>
        <v>426</v>
      </c>
      <c r="G113" s="66" t="s">
        <v>11</v>
      </c>
      <c r="H113" s="66">
        <f>H107+H111+H112</f>
        <v>426</v>
      </c>
      <c r="I113" s="65">
        <f>I107+I108+I109+I111+I112</f>
        <v>344.88186000000002</v>
      </c>
      <c r="J113" s="59" t="s">
        <v>11</v>
      </c>
      <c r="K113" s="310"/>
      <c r="L113" s="310"/>
    </row>
    <row r="114" spans="1:12" ht="7.5" customHeight="1">
      <c r="B114" s="51"/>
      <c r="D114" s="51"/>
      <c r="E114" s="51"/>
      <c r="F114" s="148"/>
      <c r="G114" s="148"/>
      <c r="H114" s="51"/>
      <c r="I114" s="51"/>
      <c r="J114" s="51"/>
    </row>
    <row r="115" spans="1:12" ht="15" customHeight="1">
      <c r="A115" s="354" t="s">
        <v>356</v>
      </c>
      <c r="B115" s="354"/>
      <c r="C115" s="354"/>
      <c r="D115" s="354"/>
      <c r="E115" s="354"/>
      <c r="F115" s="354"/>
      <c r="G115" s="354"/>
      <c r="H115" s="354"/>
      <c r="I115" s="354"/>
      <c r="J115" s="354"/>
      <c r="K115" s="354"/>
      <c r="L115" s="354"/>
    </row>
    <row r="116" spans="1:12">
      <c r="A116" s="354"/>
      <c r="B116" s="354"/>
      <c r="C116" s="354"/>
      <c r="D116" s="354"/>
      <c r="E116" s="354"/>
      <c r="F116" s="354"/>
      <c r="G116" s="354"/>
      <c r="H116" s="354"/>
      <c r="I116" s="354"/>
      <c r="J116" s="354"/>
      <c r="K116" s="354"/>
      <c r="L116" s="354"/>
    </row>
    <row r="117" spans="1:12" ht="39.4" customHeight="1">
      <c r="A117" s="354"/>
      <c r="B117" s="354"/>
      <c r="C117" s="354"/>
      <c r="D117" s="354"/>
      <c r="E117" s="354"/>
      <c r="F117" s="354"/>
      <c r="G117" s="354"/>
      <c r="H117" s="354"/>
      <c r="I117" s="354"/>
      <c r="J117" s="354"/>
      <c r="K117" s="354"/>
      <c r="L117" s="354"/>
    </row>
  </sheetData>
  <sheetProtection selectLockedCells="1" selectUnlockedCells="1"/>
  <mergeCells count="223">
    <mergeCell ref="F27:F29"/>
    <mergeCell ref="G27:G29"/>
    <mergeCell ref="F31:F32"/>
    <mergeCell ref="G31:G32"/>
    <mergeCell ref="F34:F36"/>
    <mergeCell ref="G34:G36"/>
    <mergeCell ref="F40:F42"/>
    <mergeCell ref="G40:G42"/>
    <mergeCell ref="A115:L117"/>
    <mergeCell ref="A102:A106"/>
    <mergeCell ref="B102:B106"/>
    <mergeCell ref="L103:L106"/>
    <mergeCell ref="A107:A113"/>
    <mergeCell ref="B107:B113"/>
    <mergeCell ref="K107:K113"/>
    <mergeCell ref="L107:L113"/>
    <mergeCell ref="C109:C110"/>
    <mergeCell ref="D109:D110"/>
    <mergeCell ref="E109:E110"/>
    <mergeCell ref="L87:L91"/>
    <mergeCell ref="A92:A97"/>
    <mergeCell ref="K92:K97"/>
    <mergeCell ref="L92:L97"/>
    <mergeCell ref="B93:B97"/>
    <mergeCell ref="A98:A101"/>
    <mergeCell ref="H109:H110"/>
    <mergeCell ref="I109:I110"/>
    <mergeCell ref="J109:J110"/>
    <mergeCell ref="B98:B101"/>
    <mergeCell ref="K98:K101"/>
    <mergeCell ref="L98:L101"/>
    <mergeCell ref="F87:F88"/>
    <mergeCell ref="G87:G88"/>
    <mergeCell ref="K84:K86"/>
    <mergeCell ref="A87:A91"/>
    <mergeCell ref="B87:B91"/>
    <mergeCell ref="D87:D88"/>
    <mergeCell ref="E87:E88"/>
    <mergeCell ref="H87:H88"/>
    <mergeCell ref="K77:K80"/>
    <mergeCell ref="I81:I83"/>
    <mergeCell ref="I87:I88"/>
    <mergeCell ref="J87:J88"/>
    <mergeCell ref="K87:K91"/>
    <mergeCell ref="J81:J83"/>
    <mergeCell ref="K81:K83"/>
    <mergeCell ref="A84:A86"/>
    <mergeCell ref="B84:B86"/>
    <mergeCell ref="C84:C86"/>
    <mergeCell ref="D84:D86"/>
    <mergeCell ref="E84:E86"/>
    <mergeCell ref="F77:F80"/>
    <mergeCell ref="G77:G80"/>
    <mergeCell ref="F81:F83"/>
    <mergeCell ref="G81:G83"/>
    <mergeCell ref="F84:F86"/>
    <mergeCell ref="G84:G86"/>
    <mergeCell ref="L69:L86"/>
    <mergeCell ref="C72:C74"/>
    <mergeCell ref="D72:D74"/>
    <mergeCell ref="E72:E74"/>
    <mergeCell ref="H72:H74"/>
    <mergeCell ref="I72:I74"/>
    <mergeCell ref="J72:J74"/>
    <mergeCell ref="A77:A80"/>
    <mergeCell ref="B77:B80"/>
    <mergeCell ref="C77:C80"/>
    <mergeCell ref="D77:D80"/>
    <mergeCell ref="E77:E80"/>
    <mergeCell ref="H77:H80"/>
    <mergeCell ref="A81:A83"/>
    <mergeCell ref="B81:B83"/>
    <mergeCell ref="C81:C83"/>
    <mergeCell ref="D81:D83"/>
    <mergeCell ref="E81:E83"/>
    <mergeCell ref="H81:H83"/>
    <mergeCell ref="H84:H86"/>
    <mergeCell ref="I84:I86"/>
    <mergeCell ref="J84:J86"/>
    <mergeCell ref="I77:I80"/>
    <mergeCell ref="J77:J80"/>
    <mergeCell ref="A69:A76"/>
    <mergeCell ref="B69:B76"/>
    <mergeCell ref="C69:C70"/>
    <mergeCell ref="D69:D70"/>
    <mergeCell ref="E69:E70"/>
    <mergeCell ref="H69:H70"/>
    <mergeCell ref="I69:I70"/>
    <mergeCell ref="J69:J70"/>
    <mergeCell ref="F69:F70"/>
    <mergeCell ref="G69:G70"/>
    <mergeCell ref="F72:F74"/>
    <mergeCell ref="G72:G74"/>
    <mergeCell ref="A55:A61"/>
    <mergeCell ref="B55:B61"/>
    <mergeCell ref="K55:K68"/>
    <mergeCell ref="L55:L68"/>
    <mergeCell ref="C57:C59"/>
    <mergeCell ref="D57:D59"/>
    <mergeCell ref="E57:E59"/>
    <mergeCell ref="H57:H59"/>
    <mergeCell ref="I57:I59"/>
    <mergeCell ref="J57:J59"/>
    <mergeCell ref="A62:A68"/>
    <mergeCell ref="B62:B68"/>
    <mergeCell ref="C64:C66"/>
    <mergeCell ref="D64:D66"/>
    <mergeCell ref="E64:E66"/>
    <mergeCell ref="H64:H66"/>
    <mergeCell ref="I64:I66"/>
    <mergeCell ref="J64:J66"/>
    <mergeCell ref="F57:F59"/>
    <mergeCell ref="G57:G59"/>
    <mergeCell ref="F64:F66"/>
    <mergeCell ref="G64:G66"/>
    <mergeCell ref="L50:L54"/>
    <mergeCell ref="A53:A54"/>
    <mergeCell ref="B53:B54"/>
    <mergeCell ref="C53:C54"/>
    <mergeCell ref="D53:D54"/>
    <mergeCell ref="E53:E54"/>
    <mergeCell ref="H53:H54"/>
    <mergeCell ref="I53:I54"/>
    <mergeCell ref="J53:J54"/>
    <mergeCell ref="A50:A52"/>
    <mergeCell ref="B50:B52"/>
    <mergeCell ref="C50:C52"/>
    <mergeCell ref="D50:D52"/>
    <mergeCell ref="E50:E52"/>
    <mergeCell ref="H50:H52"/>
    <mergeCell ref="I50:I52"/>
    <mergeCell ref="J50:J52"/>
    <mergeCell ref="K50:K54"/>
    <mergeCell ref="F50:F52"/>
    <mergeCell ref="G50:G52"/>
    <mergeCell ref="F53:F54"/>
    <mergeCell ref="G53:G54"/>
    <mergeCell ref="A44:A49"/>
    <mergeCell ref="B44:B49"/>
    <mergeCell ref="K44:K49"/>
    <mergeCell ref="L44:L49"/>
    <mergeCell ref="C46:C48"/>
    <mergeCell ref="D46:D48"/>
    <mergeCell ref="E46:E48"/>
    <mergeCell ref="H46:H48"/>
    <mergeCell ref="I46:I48"/>
    <mergeCell ref="J46:J48"/>
    <mergeCell ref="F46:F48"/>
    <mergeCell ref="G46:G48"/>
    <mergeCell ref="H40:H42"/>
    <mergeCell ref="I40:I42"/>
    <mergeCell ref="J40:J42"/>
    <mergeCell ref="A31:A37"/>
    <mergeCell ref="B31:B37"/>
    <mergeCell ref="C31:C32"/>
    <mergeCell ref="D31:D32"/>
    <mergeCell ref="E31:E32"/>
    <mergeCell ref="H31:H32"/>
    <mergeCell ref="I31:I32"/>
    <mergeCell ref="J31:J32"/>
    <mergeCell ref="K31:K37"/>
    <mergeCell ref="A25:A30"/>
    <mergeCell ref="B25:B30"/>
    <mergeCell ref="L25:L30"/>
    <mergeCell ref="C27:C29"/>
    <mergeCell ref="D27:D29"/>
    <mergeCell ref="E27:E29"/>
    <mergeCell ref="H27:H29"/>
    <mergeCell ref="I27:I29"/>
    <mergeCell ref="J27:J29"/>
    <mergeCell ref="K13:K30"/>
    <mergeCell ref="L31:L43"/>
    <mergeCell ref="C34:C36"/>
    <mergeCell ref="D34:D36"/>
    <mergeCell ref="E34:E36"/>
    <mergeCell ref="H34:H36"/>
    <mergeCell ref="I34:I36"/>
    <mergeCell ref="J34:J36"/>
    <mergeCell ref="A38:A43"/>
    <mergeCell ref="B38:B43"/>
    <mergeCell ref="K38:K43"/>
    <mergeCell ref="C40:C42"/>
    <mergeCell ref="D40:D42"/>
    <mergeCell ref="E40:E42"/>
    <mergeCell ref="A13:A19"/>
    <mergeCell ref="B13:B19"/>
    <mergeCell ref="C13:C15"/>
    <mergeCell ref="D13:D15"/>
    <mergeCell ref="E13:E15"/>
    <mergeCell ref="H13:H15"/>
    <mergeCell ref="I13:I15"/>
    <mergeCell ref="J13:J15"/>
    <mergeCell ref="L13:L24"/>
    <mergeCell ref="A20:A24"/>
    <mergeCell ref="B20:B24"/>
    <mergeCell ref="I22:I23"/>
    <mergeCell ref="J22:J23"/>
    <mergeCell ref="F13:F15"/>
    <mergeCell ref="G13:G15"/>
    <mergeCell ref="K69:K76"/>
    <mergeCell ref="K102:K106"/>
    <mergeCell ref="C87:C91"/>
    <mergeCell ref="C98:C101"/>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 ref="A10:L10"/>
    <mergeCell ref="A11:L11"/>
    <mergeCell ref="A12:L12"/>
  </mergeCells>
  <printOptions gridLines="1"/>
  <pageMargins left="0.2" right="0.2" top="0.2" bottom="0.2" header="0.51180555555555551" footer="0.51180555555555551"/>
  <pageSetup paperSize="9" scale="49" firstPageNumber="0" orientation="landscape" horizontalDpi="300" verticalDpi="300" r:id="rId1"/>
  <headerFooter alignWithMargins="0"/>
  <rowBreaks count="2" manualBreakCount="2">
    <brk id="49" max="16383" man="1"/>
    <brk id="101"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75"/>
  <sheetViews>
    <sheetView view="pageBreakPreview" topLeftCell="A8" zoomScale="79" zoomScaleSheetLayoutView="79" workbookViewId="0">
      <selection activeCell="I75" sqref="I75"/>
    </sheetView>
  </sheetViews>
  <sheetFormatPr defaultColWidth="9" defaultRowHeight="12.75"/>
  <cols>
    <col min="1" max="1" width="5.140625" style="69" customWidth="1"/>
    <col min="2" max="2" width="69" style="70" customWidth="1"/>
    <col min="3" max="3" width="15.140625" style="69" customWidth="1"/>
    <col min="4" max="4" width="13.140625" style="69" customWidth="1"/>
    <col min="5" max="6" width="7.140625" style="69" customWidth="1"/>
    <col min="7" max="8" width="11.7109375" style="69" customWidth="1"/>
    <col min="9" max="9" width="10.85546875" style="69" customWidth="1"/>
    <col min="10" max="10" width="1.7109375" style="69" hidden="1" customWidth="1"/>
    <col min="11" max="11" width="9" style="69" customWidth="1"/>
    <col min="12" max="12" width="31" style="70" customWidth="1"/>
    <col min="13" max="13" width="52.7109375" style="71" customWidth="1"/>
    <col min="14" max="16384" width="9" style="70"/>
  </cols>
  <sheetData>
    <row r="1" spans="1:13" ht="48.4" customHeight="1">
      <c r="A1" s="371"/>
      <c r="B1" s="371"/>
      <c r="C1" s="371"/>
      <c r="D1" s="371"/>
      <c r="E1" s="371"/>
      <c r="F1" s="371"/>
      <c r="G1" s="371"/>
      <c r="H1" s="371"/>
      <c r="I1" s="371"/>
      <c r="J1" s="371"/>
      <c r="K1" s="371"/>
      <c r="L1" s="371"/>
      <c r="M1" s="371"/>
    </row>
    <row r="2" spans="1:13" ht="22.7" customHeight="1">
      <c r="A2" s="372" t="s">
        <v>127</v>
      </c>
      <c r="B2" s="372"/>
      <c r="C2" s="372"/>
      <c r="D2" s="372"/>
      <c r="E2" s="372"/>
      <c r="F2" s="372"/>
      <c r="G2" s="372"/>
      <c r="H2" s="372"/>
      <c r="I2" s="372"/>
      <c r="J2" s="372"/>
      <c r="K2" s="372"/>
      <c r="L2" s="372"/>
      <c r="M2" s="372"/>
    </row>
    <row r="3" spans="1:13" ht="18" customHeight="1">
      <c r="A3" s="373" t="s">
        <v>128</v>
      </c>
      <c r="B3" s="373"/>
      <c r="C3" s="373"/>
      <c r="D3" s="373"/>
      <c r="E3" s="373"/>
      <c r="F3" s="373"/>
      <c r="G3" s="373"/>
      <c r="H3" s="373"/>
      <c r="I3" s="373"/>
      <c r="J3" s="373"/>
      <c r="K3" s="373"/>
      <c r="L3" s="373"/>
      <c r="M3" s="373"/>
    </row>
    <row r="4" spans="1:13" ht="39" customHeight="1" thickBot="1">
      <c r="A4" s="360" t="s">
        <v>28</v>
      </c>
      <c r="B4" s="360" t="s">
        <v>1</v>
      </c>
      <c r="C4" s="360" t="s">
        <v>2</v>
      </c>
      <c r="D4" s="360" t="s">
        <v>129</v>
      </c>
      <c r="E4" s="360" t="s">
        <v>30</v>
      </c>
      <c r="F4" s="360"/>
      <c r="G4" s="360"/>
      <c r="H4" s="360"/>
      <c r="I4" s="360"/>
      <c r="J4" s="360" t="s">
        <v>7</v>
      </c>
      <c r="K4" s="360"/>
      <c r="L4" s="360" t="s">
        <v>355</v>
      </c>
      <c r="M4" s="360" t="s">
        <v>350</v>
      </c>
    </row>
    <row r="5" spans="1:13" ht="35.65" customHeight="1" thickBot="1">
      <c r="A5" s="360"/>
      <c r="B5" s="360"/>
      <c r="C5" s="360"/>
      <c r="D5" s="360"/>
      <c r="E5" s="360" t="s">
        <v>5</v>
      </c>
      <c r="F5" s="375" t="s">
        <v>6</v>
      </c>
      <c r="G5" s="376"/>
      <c r="H5" s="376"/>
      <c r="I5" s="377"/>
      <c r="J5" s="360"/>
      <c r="K5" s="360"/>
      <c r="L5" s="360"/>
      <c r="M5" s="360"/>
    </row>
    <row r="6" spans="1:13" ht="35.65" customHeight="1" thickBot="1">
      <c r="A6" s="360"/>
      <c r="B6" s="360"/>
      <c r="C6" s="360"/>
      <c r="D6" s="360"/>
      <c r="E6" s="374"/>
      <c r="F6" s="378" t="s">
        <v>8</v>
      </c>
      <c r="G6" s="379"/>
      <c r="H6" s="380"/>
      <c r="I6" s="381" t="s">
        <v>9</v>
      </c>
      <c r="J6" s="360"/>
      <c r="K6" s="360"/>
      <c r="L6" s="360"/>
      <c r="M6" s="360"/>
    </row>
    <row r="7" spans="1:13" ht="49.7" customHeight="1" thickBot="1">
      <c r="A7" s="360"/>
      <c r="B7" s="360"/>
      <c r="C7" s="360"/>
      <c r="D7" s="360"/>
      <c r="E7" s="374"/>
      <c r="F7" s="383" t="s">
        <v>346</v>
      </c>
      <c r="G7" s="378" t="s">
        <v>347</v>
      </c>
      <c r="H7" s="380"/>
      <c r="I7" s="367"/>
      <c r="J7" s="360"/>
      <c r="K7" s="360"/>
      <c r="L7" s="360"/>
      <c r="M7" s="360"/>
    </row>
    <row r="8" spans="1:13" ht="69.75" customHeight="1" thickBot="1">
      <c r="A8" s="360"/>
      <c r="B8" s="360"/>
      <c r="C8" s="360"/>
      <c r="D8" s="360"/>
      <c r="E8" s="374"/>
      <c r="F8" s="384"/>
      <c r="G8" s="166" t="s">
        <v>348</v>
      </c>
      <c r="H8" s="166" t="s">
        <v>349</v>
      </c>
      <c r="I8" s="382"/>
      <c r="J8" s="360"/>
      <c r="K8" s="360"/>
      <c r="L8" s="360"/>
      <c r="M8" s="360"/>
    </row>
    <row r="9" spans="1:13" ht="17.25" customHeight="1" thickBot="1">
      <c r="A9" s="74">
        <v>1</v>
      </c>
      <c r="B9" s="75">
        <v>2</v>
      </c>
      <c r="C9" s="73">
        <v>3</v>
      </c>
      <c r="D9" s="73">
        <v>4</v>
      </c>
      <c r="E9" s="73">
        <v>5</v>
      </c>
      <c r="F9" s="73">
        <v>6</v>
      </c>
      <c r="G9" s="73">
        <v>7</v>
      </c>
      <c r="H9" s="73">
        <v>8</v>
      </c>
      <c r="I9" s="73">
        <v>9</v>
      </c>
      <c r="J9" s="360">
        <v>10</v>
      </c>
      <c r="K9" s="360"/>
      <c r="L9" s="75">
        <v>11</v>
      </c>
      <c r="M9" s="75">
        <v>12</v>
      </c>
    </row>
    <row r="10" spans="1:13" ht="24" customHeight="1">
      <c r="A10" s="334" t="s">
        <v>130</v>
      </c>
      <c r="B10" s="334"/>
      <c r="C10" s="334"/>
      <c r="D10" s="334"/>
      <c r="E10" s="334"/>
      <c r="F10" s="334"/>
      <c r="G10" s="334"/>
      <c r="H10" s="334"/>
      <c r="I10" s="334"/>
      <c r="J10" s="334"/>
      <c r="K10" s="334"/>
      <c r="L10" s="334"/>
      <c r="M10" s="334"/>
    </row>
    <row r="11" spans="1:13" ht="25.5" customHeight="1">
      <c r="A11" s="365" t="s">
        <v>131</v>
      </c>
      <c r="B11" s="365"/>
      <c r="C11" s="365"/>
      <c r="D11" s="365"/>
      <c r="E11" s="365"/>
      <c r="F11" s="365"/>
      <c r="G11" s="365"/>
      <c r="H11" s="365"/>
      <c r="I11" s="365"/>
      <c r="J11" s="365"/>
      <c r="K11" s="365"/>
      <c r="L11" s="365"/>
      <c r="M11" s="365"/>
    </row>
    <row r="12" spans="1:13" ht="65.25" customHeight="1" thickBot="1">
      <c r="A12" s="366" t="s">
        <v>132</v>
      </c>
      <c r="B12" s="366"/>
      <c r="C12" s="366"/>
      <c r="D12" s="366"/>
      <c r="E12" s="366"/>
      <c r="F12" s="366"/>
      <c r="G12" s="366"/>
      <c r="H12" s="366"/>
      <c r="I12" s="366"/>
      <c r="J12" s="366"/>
      <c r="K12" s="366"/>
      <c r="L12" s="366"/>
      <c r="M12" s="366"/>
    </row>
    <row r="13" spans="1:13" ht="43.5" customHeight="1" thickBot="1">
      <c r="A13" s="360" t="s">
        <v>34</v>
      </c>
      <c r="B13" s="360" t="s">
        <v>133</v>
      </c>
      <c r="C13" s="357" t="s">
        <v>357</v>
      </c>
      <c r="D13" s="76" t="s">
        <v>11</v>
      </c>
      <c r="E13" s="76" t="s">
        <v>11</v>
      </c>
      <c r="F13" s="153"/>
      <c r="G13" s="153"/>
      <c r="H13" s="76" t="s">
        <v>11</v>
      </c>
      <c r="I13" s="361" t="s">
        <v>11</v>
      </c>
      <c r="J13" s="361"/>
      <c r="K13" s="72" t="s">
        <v>11</v>
      </c>
      <c r="L13" s="360" t="s">
        <v>134</v>
      </c>
      <c r="M13" s="360" t="s">
        <v>135</v>
      </c>
    </row>
    <row r="14" spans="1:13" ht="31.9" customHeight="1" thickBot="1">
      <c r="A14" s="360"/>
      <c r="B14" s="360"/>
      <c r="C14" s="358"/>
      <c r="D14" s="76" t="s">
        <v>11</v>
      </c>
      <c r="E14" s="76" t="s">
        <v>11</v>
      </c>
      <c r="F14" s="153"/>
      <c r="G14" s="153"/>
      <c r="H14" s="76" t="s">
        <v>11</v>
      </c>
      <c r="I14" s="361" t="s">
        <v>11</v>
      </c>
      <c r="J14" s="361"/>
      <c r="K14" s="72" t="s">
        <v>11</v>
      </c>
      <c r="L14" s="360"/>
      <c r="M14" s="360"/>
    </row>
    <row r="15" spans="1:13" ht="35.65" customHeight="1" thickBot="1">
      <c r="A15" s="360"/>
      <c r="B15" s="360"/>
      <c r="C15" s="358"/>
      <c r="D15" s="76" t="s">
        <v>11</v>
      </c>
      <c r="E15" s="76" t="s">
        <v>11</v>
      </c>
      <c r="F15" s="153"/>
      <c r="G15" s="153"/>
      <c r="H15" s="76" t="s">
        <v>11</v>
      </c>
      <c r="I15" s="361" t="s">
        <v>11</v>
      </c>
      <c r="J15" s="361"/>
      <c r="K15" s="72" t="s">
        <v>11</v>
      </c>
      <c r="L15" s="360"/>
      <c r="M15" s="360"/>
    </row>
    <row r="16" spans="1:13" ht="35.65" customHeight="1" thickBot="1">
      <c r="A16" s="360"/>
      <c r="B16" s="360"/>
      <c r="C16" s="359"/>
      <c r="D16" s="76" t="s">
        <v>11</v>
      </c>
      <c r="E16" s="76" t="s">
        <v>11</v>
      </c>
      <c r="F16" s="153"/>
      <c r="G16" s="153"/>
      <c r="H16" s="76" t="s">
        <v>11</v>
      </c>
      <c r="I16" s="76" t="s">
        <v>11</v>
      </c>
      <c r="J16" s="76"/>
      <c r="K16" s="72" t="s">
        <v>11</v>
      </c>
      <c r="L16" s="360"/>
      <c r="M16" s="360"/>
    </row>
    <row r="17" spans="1:13" ht="13.7" customHeight="1" thickBot="1">
      <c r="A17" s="360" t="s">
        <v>38</v>
      </c>
      <c r="B17" s="360" t="s">
        <v>136</v>
      </c>
      <c r="C17" s="357" t="s">
        <v>357</v>
      </c>
      <c r="D17" s="361" t="s">
        <v>11</v>
      </c>
      <c r="E17" s="361" t="s">
        <v>11</v>
      </c>
      <c r="F17" s="363" t="s">
        <v>11</v>
      </c>
      <c r="G17" s="363" t="s">
        <v>11</v>
      </c>
      <c r="H17" s="361" t="s">
        <v>11</v>
      </c>
      <c r="I17" s="361" t="s">
        <v>11</v>
      </c>
      <c r="J17" s="361"/>
      <c r="K17" s="360" t="s">
        <v>11</v>
      </c>
      <c r="L17" s="367" t="s">
        <v>137</v>
      </c>
      <c r="M17" s="360"/>
    </row>
    <row r="18" spans="1:13" ht="15.75" customHeight="1" thickBot="1">
      <c r="A18" s="360"/>
      <c r="B18" s="360"/>
      <c r="C18" s="358"/>
      <c r="D18" s="361"/>
      <c r="E18" s="361"/>
      <c r="F18" s="364"/>
      <c r="G18" s="364"/>
      <c r="H18" s="361"/>
      <c r="I18" s="361"/>
      <c r="J18" s="361"/>
      <c r="K18" s="360"/>
      <c r="L18" s="367"/>
      <c r="M18" s="360"/>
    </row>
    <row r="19" spans="1:13" ht="33" customHeight="1" thickBot="1">
      <c r="A19" s="360"/>
      <c r="B19" s="360"/>
      <c r="C19" s="358"/>
      <c r="D19" s="76" t="s">
        <v>11</v>
      </c>
      <c r="E19" s="76" t="s">
        <v>11</v>
      </c>
      <c r="F19" s="153" t="s">
        <v>11</v>
      </c>
      <c r="G19" s="153" t="s">
        <v>11</v>
      </c>
      <c r="H19" s="76" t="s">
        <v>11</v>
      </c>
      <c r="I19" s="361" t="s">
        <v>11</v>
      </c>
      <c r="J19" s="361"/>
      <c r="K19" s="72"/>
      <c r="L19" s="367"/>
      <c r="M19" s="360"/>
    </row>
    <row r="20" spans="1:13" ht="25.5" customHeight="1" thickBot="1">
      <c r="A20" s="360"/>
      <c r="B20" s="360"/>
      <c r="C20" s="358"/>
      <c r="D20" s="76" t="s">
        <v>11</v>
      </c>
      <c r="E20" s="76" t="s">
        <v>11</v>
      </c>
      <c r="F20" s="153" t="s">
        <v>11</v>
      </c>
      <c r="G20" s="153" t="s">
        <v>11</v>
      </c>
      <c r="H20" s="76" t="s">
        <v>11</v>
      </c>
      <c r="I20" s="361" t="s">
        <v>11</v>
      </c>
      <c r="J20" s="361"/>
      <c r="K20" s="72" t="s">
        <v>11</v>
      </c>
      <c r="L20" s="367"/>
      <c r="M20" s="360"/>
    </row>
    <row r="21" spans="1:13" ht="25.5" customHeight="1" thickBot="1">
      <c r="A21" s="360"/>
      <c r="B21" s="360"/>
      <c r="C21" s="359"/>
      <c r="D21" s="76" t="s">
        <v>11</v>
      </c>
      <c r="E21" s="76" t="s">
        <v>11</v>
      </c>
      <c r="F21" s="153" t="s">
        <v>11</v>
      </c>
      <c r="G21" s="153" t="s">
        <v>11</v>
      </c>
      <c r="H21" s="76" t="s">
        <v>11</v>
      </c>
      <c r="I21" s="76" t="s">
        <v>11</v>
      </c>
      <c r="J21" s="76"/>
      <c r="K21" s="72" t="s">
        <v>11</v>
      </c>
      <c r="L21" s="367"/>
      <c r="M21" s="360"/>
    </row>
    <row r="22" spans="1:13" ht="28.5" customHeight="1" thickBot="1">
      <c r="A22" s="360" t="s">
        <v>42</v>
      </c>
      <c r="B22" s="360" t="s">
        <v>138</v>
      </c>
      <c r="C22" s="357" t="s">
        <v>357</v>
      </c>
      <c r="D22" s="78" t="s">
        <v>11</v>
      </c>
      <c r="E22" s="78" t="s">
        <v>11</v>
      </c>
      <c r="F22" s="78" t="s">
        <v>11</v>
      </c>
      <c r="G22" s="78" t="s">
        <v>11</v>
      </c>
      <c r="H22" s="78" t="s">
        <v>11</v>
      </c>
      <c r="I22" s="361" t="s">
        <v>11</v>
      </c>
      <c r="J22" s="361"/>
      <c r="K22" s="72" t="s">
        <v>11</v>
      </c>
      <c r="L22" s="360" t="s">
        <v>139</v>
      </c>
      <c r="M22" s="360"/>
    </row>
    <row r="23" spans="1:13" ht="30" customHeight="1" thickBot="1">
      <c r="A23" s="360"/>
      <c r="B23" s="360"/>
      <c r="C23" s="358"/>
      <c r="D23" s="78" t="s">
        <v>11</v>
      </c>
      <c r="E23" s="78" t="s">
        <v>11</v>
      </c>
      <c r="F23" s="78" t="s">
        <v>11</v>
      </c>
      <c r="G23" s="78" t="s">
        <v>11</v>
      </c>
      <c r="H23" s="78" t="s">
        <v>11</v>
      </c>
      <c r="I23" s="361" t="s">
        <v>11</v>
      </c>
      <c r="J23" s="361"/>
      <c r="K23" s="72" t="s">
        <v>11</v>
      </c>
      <c r="L23" s="360"/>
      <c r="M23" s="360"/>
    </row>
    <row r="24" spans="1:13" ht="31.7" customHeight="1" thickBot="1">
      <c r="A24" s="360"/>
      <c r="B24" s="360"/>
      <c r="C24" s="358"/>
      <c r="D24" s="78" t="s">
        <v>11</v>
      </c>
      <c r="E24" s="78" t="s">
        <v>11</v>
      </c>
      <c r="F24" s="78" t="s">
        <v>11</v>
      </c>
      <c r="G24" s="78" t="s">
        <v>11</v>
      </c>
      <c r="H24" s="78" t="s">
        <v>11</v>
      </c>
      <c r="I24" s="361" t="s">
        <v>11</v>
      </c>
      <c r="J24" s="361"/>
      <c r="K24" s="72" t="s">
        <v>11</v>
      </c>
      <c r="L24" s="360"/>
      <c r="M24" s="360"/>
    </row>
    <row r="25" spans="1:13" ht="31.7" customHeight="1" thickBot="1">
      <c r="A25" s="360"/>
      <c r="B25" s="360"/>
      <c r="C25" s="359"/>
      <c r="D25" s="78" t="s">
        <v>11</v>
      </c>
      <c r="E25" s="78" t="s">
        <v>11</v>
      </c>
      <c r="F25" s="78" t="s">
        <v>11</v>
      </c>
      <c r="G25" s="78" t="s">
        <v>11</v>
      </c>
      <c r="H25" s="78" t="s">
        <v>11</v>
      </c>
      <c r="I25" s="76" t="s">
        <v>11</v>
      </c>
      <c r="J25" s="76"/>
      <c r="K25" s="72" t="s">
        <v>11</v>
      </c>
      <c r="L25" s="360"/>
      <c r="M25" s="360"/>
    </row>
    <row r="26" spans="1:13" ht="12.75" customHeight="1" thickBot="1">
      <c r="A26" s="360" t="s">
        <v>140</v>
      </c>
      <c r="B26" s="360" t="s">
        <v>141</v>
      </c>
      <c r="C26" s="360">
        <v>2017</v>
      </c>
      <c r="D26" s="362">
        <f>I26</f>
        <v>20</v>
      </c>
      <c r="E26" s="362" t="s">
        <v>11</v>
      </c>
      <c r="F26" s="369" t="s">
        <v>11</v>
      </c>
      <c r="G26" s="369" t="s">
        <v>11</v>
      </c>
      <c r="H26" s="362" t="s">
        <v>11</v>
      </c>
      <c r="I26" s="362">
        <v>20</v>
      </c>
      <c r="J26" s="362"/>
      <c r="K26" s="360" t="s">
        <v>11</v>
      </c>
      <c r="L26" s="368" t="s">
        <v>139</v>
      </c>
      <c r="M26" s="360" t="s">
        <v>142</v>
      </c>
    </row>
    <row r="27" spans="1:13" ht="18.600000000000001" customHeight="1" thickBot="1">
      <c r="A27" s="360"/>
      <c r="B27" s="360"/>
      <c r="C27" s="360"/>
      <c r="D27" s="362"/>
      <c r="E27" s="362"/>
      <c r="F27" s="370"/>
      <c r="G27" s="370"/>
      <c r="H27" s="362"/>
      <c r="I27" s="362"/>
      <c r="J27" s="362"/>
      <c r="K27" s="360"/>
      <c r="L27" s="368"/>
      <c r="M27" s="360"/>
    </row>
    <row r="28" spans="1:13" ht="26.65" customHeight="1" thickBot="1">
      <c r="A28" s="360"/>
      <c r="B28" s="360"/>
      <c r="C28" s="73">
        <v>2018</v>
      </c>
      <c r="D28" s="80">
        <f>I28</f>
        <v>20</v>
      </c>
      <c r="E28" s="80" t="s">
        <v>11</v>
      </c>
      <c r="F28" s="80" t="s">
        <v>11</v>
      </c>
      <c r="G28" s="80" t="s">
        <v>11</v>
      </c>
      <c r="H28" s="80" t="s">
        <v>11</v>
      </c>
      <c r="I28" s="362">
        <v>20</v>
      </c>
      <c r="J28" s="362"/>
      <c r="K28" s="72" t="s">
        <v>11</v>
      </c>
      <c r="L28" s="368"/>
      <c r="M28" s="360"/>
    </row>
    <row r="29" spans="1:13" ht="30.75" customHeight="1" thickBot="1">
      <c r="A29" s="360"/>
      <c r="B29" s="360"/>
      <c r="C29" s="73">
        <v>2019</v>
      </c>
      <c r="D29" s="80">
        <v>30</v>
      </c>
      <c r="E29" s="80" t="s">
        <v>11</v>
      </c>
      <c r="F29" s="80" t="s">
        <v>11</v>
      </c>
      <c r="G29" s="80" t="s">
        <v>11</v>
      </c>
      <c r="H29" s="80" t="s">
        <v>11</v>
      </c>
      <c r="I29" s="362">
        <v>30</v>
      </c>
      <c r="J29" s="362"/>
      <c r="K29" s="72" t="s">
        <v>11</v>
      </c>
      <c r="L29" s="368"/>
      <c r="M29" s="360"/>
    </row>
    <row r="30" spans="1:13" ht="30.75" customHeight="1" thickBot="1">
      <c r="A30" s="360"/>
      <c r="B30" s="360"/>
      <c r="C30" s="193">
        <v>2020</v>
      </c>
      <c r="D30" s="80">
        <v>30</v>
      </c>
      <c r="E30" s="80"/>
      <c r="F30" s="80"/>
      <c r="G30" s="80"/>
      <c r="H30" s="80"/>
      <c r="I30" s="194">
        <v>30</v>
      </c>
      <c r="J30" s="194"/>
      <c r="K30" s="191"/>
      <c r="L30" s="368"/>
      <c r="M30" s="360"/>
    </row>
    <row r="31" spans="1:13" ht="55.15" customHeight="1" thickBot="1">
      <c r="A31" s="360"/>
      <c r="B31" s="360"/>
      <c r="C31" s="73">
        <v>2021</v>
      </c>
      <c r="D31" s="80">
        <v>30</v>
      </c>
      <c r="E31" s="80" t="s">
        <v>11</v>
      </c>
      <c r="F31" s="80" t="s">
        <v>11</v>
      </c>
      <c r="G31" s="80" t="s">
        <v>11</v>
      </c>
      <c r="H31" s="80" t="s">
        <v>11</v>
      </c>
      <c r="I31" s="79">
        <v>30</v>
      </c>
      <c r="J31" s="79"/>
      <c r="K31" s="72" t="s">
        <v>11</v>
      </c>
      <c r="L31" s="368"/>
      <c r="M31" s="360"/>
    </row>
    <row r="32" spans="1:13" ht="24.75" customHeight="1" thickBot="1">
      <c r="A32" s="360" t="s">
        <v>50</v>
      </c>
      <c r="B32" s="360" t="s">
        <v>143</v>
      </c>
      <c r="C32" s="357" t="s">
        <v>357</v>
      </c>
      <c r="D32" s="78" t="s">
        <v>11</v>
      </c>
      <c r="E32" s="78" t="s">
        <v>11</v>
      </c>
      <c r="F32" s="78" t="s">
        <v>11</v>
      </c>
      <c r="G32" s="78" t="s">
        <v>11</v>
      </c>
      <c r="H32" s="78" t="s">
        <v>11</v>
      </c>
      <c r="I32" s="361" t="s">
        <v>11</v>
      </c>
      <c r="J32" s="361"/>
      <c r="K32" s="72" t="s">
        <v>11</v>
      </c>
      <c r="L32" s="360" t="s">
        <v>71</v>
      </c>
      <c r="M32" s="360" t="s">
        <v>144</v>
      </c>
    </row>
    <row r="33" spans="1:13" ht="25.7" customHeight="1" thickBot="1">
      <c r="A33" s="360"/>
      <c r="B33" s="360"/>
      <c r="C33" s="358"/>
      <c r="D33" s="78" t="s">
        <v>11</v>
      </c>
      <c r="E33" s="78" t="s">
        <v>11</v>
      </c>
      <c r="F33" s="78" t="s">
        <v>11</v>
      </c>
      <c r="G33" s="78" t="s">
        <v>11</v>
      </c>
      <c r="H33" s="78" t="s">
        <v>11</v>
      </c>
      <c r="I33" s="361" t="s">
        <v>11</v>
      </c>
      <c r="J33" s="361"/>
      <c r="K33" s="72" t="s">
        <v>11</v>
      </c>
      <c r="L33" s="360"/>
      <c r="M33" s="360"/>
    </row>
    <row r="34" spans="1:13" ht="33.75" customHeight="1" thickBot="1">
      <c r="A34" s="360"/>
      <c r="B34" s="360"/>
      <c r="C34" s="358"/>
      <c r="D34" s="78" t="s">
        <v>11</v>
      </c>
      <c r="E34" s="78" t="s">
        <v>11</v>
      </c>
      <c r="F34" s="78" t="s">
        <v>11</v>
      </c>
      <c r="G34" s="78" t="s">
        <v>11</v>
      </c>
      <c r="H34" s="78" t="s">
        <v>11</v>
      </c>
      <c r="I34" s="361" t="s">
        <v>11</v>
      </c>
      <c r="J34" s="361"/>
      <c r="K34" s="72" t="s">
        <v>11</v>
      </c>
      <c r="L34" s="360"/>
      <c r="M34" s="360"/>
    </row>
    <row r="35" spans="1:13" ht="33.75" customHeight="1" thickBot="1">
      <c r="A35" s="360"/>
      <c r="B35" s="360"/>
      <c r="C35" s="359"/>
      <c r="D35" s="78" t="s">
        <v>11</v>
      </c>
      <c r="E35" s="78" t="s">
        <v>11</v>
      </c>
      <c r="F35" s="78" t="s">
        <v>11</v>
      </c>
      <c r="G35" s="78" t="s">
        <v>11</v>
      </c>
      <c r="H35" s="78" t="s">
        <v>11</v>
      </c>
      <c r="I35" s="76" t="s">
        <v>11</v>
      </c>
      <c r="J35" s="76"/>
      <c r="K35" s="72" t="s">
        <v>11</v>
      </c>
      <c r="L35" s="360"/>
      <c r="M35" s="360"/>
    </row>
    <row r="36" spans="1:13" ht="30.4" customHeight="1" thickBot="1">
      <c r="A36" s="360" t="s">
        <v>54</v>
      </c>
      <c r="B36" s="360" t="s">
        <v>145</v>
      </c>
      <c r="C36" s="357" t="s">
        <v>357</v>
      </c>
      <c r="D36" s="78" t="s">
        <v>11</v>
      </c>
      <c r="E36" s="78"/>
      <c r="F36" s="78" t="s">
        <v>11</v>
      </c>
      <c r="G36" s="78" t="s">
        <v>11</v>
      </c>
      <c r="H36" s="78" t="s">
        <v>11</v>
      </c>
      <c r="I36" s="361" t="s">
        <v>11</v>
      </c>
      <c r="J36" s="361"/>
      <c r="K36" s="72" t="s">
        <v>11</v>
      </c>
      <c r="L36" s="360" t="s">
        <v>71</v>
      </c>
      <c r="M36" s="360"/>
    </row>
    <row r="37" spans="1:13" ht="24" customHeight="1" thickBot="1">
      <c r="A37" s="360"/>
      <c r="B37" s="360"/>
      <c r="C37" s="358"/>
      <c r="D37" s="78" t="s">
        <v>11</v>
      </c>
      <c r="E37" s="78" t="s">
        <v>11</v>
      </c>
      <c r="F37" s="78" t="s">
        <v>11</v>
      </c>
      <c r="G37" s="78" t="s">
        <v>11</v>
      </c>
      <c r="H37" s="78" t="s">
        <v>11</v>
      </c>
      <c r="I37" s="361" t="s">
        <v>11</v>
      </c>
      <c r="J37" s="361"/>
      <c r="K37" s="72" t="s">
        <v>11</v>
      </c>
      <c r="L37" s="360"/>
      <c r="M37" s="360"/>
    </row>
    <row r="38" spans="1:13" ht="23.1" customHeight="1" thickBot="1">
      <c r="A38" s="360"/>
      <c r="B38" s="360"/>
      <c r="C38" s="358"/>
      <c r="D38" s="78" t="s">
        <v>11</v>
      </c>
      <c r="E38" s="78" t="s">
        <v>11</v>
      </c>
      <c r="F38" s="78" t="s">
        <v>11</v>
      </c>
      <c r="G38" s="78" t="s">
        <v>11</v>
      </c>
      <c r="H38" s="78" t="s">
        <v>11</v>
      </c>
      <c r="I38" s="361" t="s">
        <v>11</v>
      </c>
      <c r="J38" s="361"/>
      <c r="K38" s="72" t="s">
        <v>11</v>
      </c>
      <c r="L38" s="360"/>
      <c r="M38" s="360"/>
    </row>
    <row r="39" spans="1:13" ht="23.1" customHeight="1" thickBot="1">
      <c r="A39" s="360"/>
      <c r="B39" s="360"/>
      <c r="C39" s="359"/>
      <c r="D39" s="78" t="s">
        <v>11</v>
      </c>
      <c r="E39" s="78" t="s">
        <v>11</v>
      </c>
      <c r="F39" s="78" t="s">
        <v>11</v>
      </c>
      <c r="G39" s="78" t="s">
        <v>11</v>
      </c>
      <c r="H39" s="78" t="s">
        <v>11</v>
      </c>
      <c r="I39" s="76" t="s">
        <v>11</v>
      </c>
      <c r="J39" s="76"/>
      <c r="K39" s="72" t="s">
        <v>11</v>
      </c>
      <c r="L39" s="360"/>
      <c r="M39" s="360"/>
    </row>
    <row r="40" spans="1:13" ht="25.5" customHeight="1" thickBot="1">
      <c r="A40" s="360" t="s">
        <v>58</v>
      </c>
      <c r="B40" s="360" t="s">
        <v>146</v>
      </c>
      <c r="C40" s="73">
        <v>2017</v>
      </c>
      <c r="D40" s="80">
        <v>5</v>
      </c>
      <c r="E40" s="80" t="s">
        <v>11</v>
      </c>
      <c r="F40" s="80" t="s">
        <v>11</v>
      </c>
      <c r="G40" s="80" t="s">
        <v>11</v>
      </c>
      <c r="H40" s="80" t="s">
        <v>11</v>
      </c>
      <c r="I40" s="362">
        <v>5</v>
      </c>
      <c r="J40" s="362"/>
      <c r="K40" s="72" t="s">
        <v>11</v>
      </c>
      <c r="L40" s="360" t="s">
        <v>139</v>
      </c>
      <c r="M40" s="360" t="s">
        <v>147</v>
      </c>
    </row>
    <row r="41" spans="1:13" ht="21.75" customHeight="1" thickBot="1">
      <c r="A41" s="360"/>
      <c r="B41" s="360"/>
      <c r="C41" s="73">
        <v>2018</v>
      </c>
      <c r="D41" s="80">
        <f>I41</f>
        <v>5</v>
      </c>
      <c r="E41" s="80" t="s">
        <v>11</v>
      </c>
      <c r="F41" s="80" t="s">
        <v>11</v>
      </c>
      <c r="G41" s="80" t="s">
        <v>11</v>
      </c>
      <c r="H41" s="80" t="s">
        <v>11</v>
      </c>
      <c r="I41" s="362">
        <v>5</v>
      </c>
      <c r="J41" s="362"/>
      <c r="K41" s="72" t="s">
        <v>11</v>
      </c>
      <c r="L41" s="360"/>
      <c r="M41" s="360"/>
    </row>
    <row r="42" spans="1:13" ht="22.7" customHeight="1" thickBot="1">
      <c r="A42" s="360"/>
      <c r="B42" s="360"/>
      <c r="C42" s="73">
        <v>2019</v>
      </c>
      <c r="D42" s="80">
        <f>I42</f>
        <v>5</v>
      </c>
      <c r="E42" s="80" t="s">
        <v>11</v>
      </c>
      <c r="F42" s="80" t="s">
        <v>11</v>
      </c>
      <c r="G42" s="80" t="s">
        <v>11</v>
      </c>
      <c r="H42" s="80" t="s">
        <v>11</v>
      </c>
      <c r="I42" s="362">
        <v>5</v>
      </c>
      <c r="J42" s="362"/>
      <c r="K42" s="72" t="s">
        <v>11</v>
      </c>
      <c r="L42" s="360"/>
      <c r="M42" s="360"/>
    </row>
    <row r="43" spans="1:13" ht="22.7" customHeight="1" thickBot="1">
      <c r="A43" s="360"/>
      <c r="B43" s="360"/>
      <c r="C43" s="193">
        <v>2020</v>
      </c>
      <c r="D43" s="80">
        <v>5</v>
      </c>
      <c r="E43" s="80"/>
      <c r="F43" s="80"/>
      <c r="G43" s="80"/>
      <c r="H43" s="80"/>
      <c r="I43" s="194">
        <v>5</v>
      </c>
      <c r="J43" s="194"/>
      <c r="K43" s="191"/>
      <c r="L43" s="360"/>
      <c r="M43" s="360"/>
    </row>
    <row r="44" spans="1:13" ht="22.7" customHeight="1" thickBot="1">
      <c r="A44" s="360"/>
      <c r="B44" s="360"/>
      <c r="C44" s="193">
        <v>2021</v>
      </c>
      <c r="D44" s="80">
        <v>5</v>
      </c>
      <c r="E44" s="80" t="s">
        <v>11</v>
      </c>
      <c r="F44" s="80" t="s">
        <v>11</v>
      </c>
      <c r="G44" s="80" t="s">
        <v>11</v>
      </c>
      <c r="H44" s="80" t="s">
        <v>11</v>
      </c>
      <c r="I44" s="79">
        <v>5</v>
      </c>
      <c r="J44" s="79"/>
      <c r="K44" s="72" t="s">
        <v>11</v>
      </c>
      <c r="L44" s="360"/>
      <c r="M44" s="360"/>
    </row>
    <row r="45" spans="1:13" ht="25.7" customHeight="1" thickBot="1">
      <c r="A45" s="357" t="s">
        <v>62</v>
      </c>
      <c r="B45" s="357" t="s">
        <v>148</v>
      </c>
      <c r="C45" s="193">
        <v>2017</v>
      </c>
      <c r="D45" s="78">
        <v>2.9420000000000002</v>
      </c>
      <c r="E45" s="80" t="s">
        <v>11</v>
      </c>
      <c r="F45" s="80" t="s">
        <v>11</v>
      </c>
      <c r="G45" s="80" t="s">
        <v>11</v>
      </c>
      <c r="H45" s="80" t="s">
        <v>11</v>
      </c>
      <c r="I45" s="192">
        <v>2.9420000000000002</v>
      </c>
      <c r="J45" s="192"/>
      <c r="K45" s="191" t="s">
        <v>11</v>
      </c>
      <c r="L45" s="357" t="s">
        <v>71</v>
      </c>
      <c r="M45" s="357" t="s">
        <v>149</v>
      </c>
    </row>
    <row r="46" spans="1:13" ht="27.6" customHeight="1" thickBot="1">
      <c r="A46" s="358"/>
      <c r="B46" s="358"/>
      <c r="C46" s="193">
        <v>2018</v>
      </c>
      <c r="D46" s="80">
        <f>I46</f>
        <v>5</v>
      </c>
      <c r="E46" s="80" t="s">
        <v>11</v>
      </c>
      <c r="F46" s="80" t="s">
        <v>11</v>
      </c>
      <c r="G46" s="80" t="s">
        <v>11</v>
      </c>
      <c r="H46" s="80" t="s">
        <v>11</v>
      </c>
      <c r="I46" s="194">
        <v>5</v>
      </c>
      <c r="J46" s="192"/>
      <c r="K46" s="191" t="s">
        <v>11</v>
      </c>
      <c r="L46" s="358"/>
      <c r="M46" s="358"/>
    </row>
    <row r="47" spans="1:13" ht="28.5" customHeight="1" thickBot="1">
      <c r="A47" s="358"/>
      <c r="B47" s="358"/>
      <c r="C47" s="191">
        <v>2019</v>
      </c>
      <c r="D47" s="194">
        <f>I47</f>
        <v>5</v>
      </c>
      <c r="E47" s="194" t="s">
        <v>11</v>
      </c>
      <c r="F47" s="194" t="s">
        <v>11</v>
      </c>
      <c r="G47" s="194" t="s">
        <v>11</v>
      </c>
      <c r="H47" s="194" t="s">
        <v>11</v>
      </c>
      <c r="I47" s="385">
        <v>5</v>
      </c>
      <c r="J47" s="386"/>
      <c r="K47" s="191" t="s">
        <v>11</v>
      </c>
      <c r="L47" s="358"/>
      <c r="M47" s="358"/>
    </row>
    <row r="48" spans="1:13" ht="25.5" hidden="1" customHeight="1">
      <c r="A48" s="358"/>
      <c r="B48" s="358"/>
      <c r="C48" s="357" t="s">
        <v>150</v>
      </c>
      <c r="D48" s="369" t="s">
        <v>11</v>
      </c>
      <c r="E48" s="369" t="s">
        <v>11</v>
      </c>
      <c r="F48" s="195"/>
      <c r="G48" s="195"/>
      <c r="H48" s="369" t="s">
        <v>11</v>
      </c>
      <c r="I48" s="389" t="s">
        <v>11</v>
      </c>
      <c r="J48" s="390"/>
      <c r="K48" s="357" t="s">
        <v>11</v>
      </c>
      <c r="L48" s="358"/>
      <c r="M48" s="358"/>
    </row>
    <row r="49" spans="1:19" ht="17.25" hidden="1" customHeight="1" thickBot="1">
      <c r="A49" s="358"/>
      <c r="B49" s="358"/>
      <c r="C49" s="387"/>
      <c r="D49" s="387"/>
      <c r="E49" s="387"/>
      <c r="F49" s="195"/>
      <c r="G49" s="195"/>
      <c r="H49" s="387"/>
      <c r="I49" s="391"/>
      <c r="J49" s="392"/>
      <c r="K49" s="387"/>
      <c r="L49" s="358"/>
      <c r="M49" s="358"/>
    </row>
    <row r="50" spans="1:19" ht="17.25" hidden="1" customHeight="1" thickBot="1">
      <c r="A50" s="358"/>
      <c r="B50" s="358"/>
      <c r="C50" s="387"/>
      <c r="D50" s="387"/>
      <c r="E50" s="387"/>
      <c r="F50" s="195"/>
      <c r="G50" s="195"/>
      <c r="H50" s="387"/>
      <c r="I50" s="391"/>
      <c r="J50" s="392"/>
      <c r="K50" s="387"/>
      <c r="L50" s="358"/>
      <c r="M50" s="358"/>
    </row>
    <row r="51" spans="1:19" ht="17.25" hidden="1" customHeight="1" thickBot="1">
      <c r="A51" s="358"/>
      <c r="B51" s="358"/>
      <c r="C51" s="387"/>
      <c r="D51" s="387"/>
      <c r="E51" s="387"/>
      <c r="F51" s="195"/>
      <c r="G51" s="195"/>
      <c r="H51" s="387"/>
      <c r="I51" s="391"/>
      <c r="J51" s="392"/>
      <c r="K51" s="387"/>
      <c r="L51" s="358"/>
      <c r="M51" s="358"/>
    </row>
    <row r="52" spans="1:19" ht="17.25" hidden="1" customHeight="1" thickBot="1">
      <c r="A52" s="358"/>
      <c r="B52" s="358"/>
      <c r="C52" s="387"/>
      <c r="D52" s="387"/>
      <c r="E52" s="387"/>
      <c r="F52" s="195"/>
      <c r="G52" s="195"/>
      <c r="H52" s="387"/>
      <c r="I52" s="391"/>
      <c r="J52" s="392"/>
      <c r="K52" s="387"/>
      <c r="L52" s="358"/>
      <c r="M52" s="358"/>
    </row>
    <row r="53" spans="1:19" ht="17.25" hidden="1" customHeight="1" thickBot="1">
      <c r="A53" s="358"/>
      <c r="B53" s="358"/>
      <c r="C53" s="387"/>
      <c r="D53" s="387"/>
      <c r="E53" s="387"/>
      <c r="F53" s="195"/>
      <c r="G53" s="195"/>
      <c r="H53" s="387"/>
      <c r="I53" s="391"/>
      <c r="J53" s="392"/>
      <c r="K53" s="387"/>
      <c r="L53" s="358"/>
      <c r="M53" s="358"/>
    </row>
    <row r="54" spans="1:19" ht="17.25" hidden="1" customHeight="1" thickBot="1">
      <c r="A54" s="358"/>
      <c r="B54" s="358"/>
      <c r="C54" s="388"/>
      <c r="D54" s="388"/>
      <c r="E54" s="388"/>
      <c r="F54" s="195"/>
      <c r="G54" s="195"/>
      <c r="H54" s="388"/>
      <c r="I54" s="393"/>
      <c r="J54" s="394"/>
      <c r="K54" s="388"/>
      <c r="L54" s="358"/>
      <c r="M54" s="358"/>
    </row>
    <row r="55" spans="1:19" ht="42" customHeight="1" thickBot="1">
      <c r="A55" s="358"/>
      <c r="B55" s="358"/>
      <c r="C55" s="215">
        <v>2020</v>
      </c>
      <c r="D55" s="216">
        <v>5</v>
      </c>
      <c r="E55" s="213" t="s">
        <v>11</v>
      </c>
      <c r="F55" s="195" t="s">
        <v>11</v>
      </c>
      <c r="G55" s="195" t="s">
        <v>11</v>
      </c>
      <c r="H55" s="213" t="s">
        <v>11</v>
      </c>
      <c r="I55" s="217">
        <v>5</v>
      </c>
      <c r="J55" s="214"/>
      <c r="K55" s="213" t="s">
        <v>11</v>
      </c>
      <c r="L55" s="358"/>
      <c r="M55" s="358"/>
    </row>
    <row r="56" spans="1:19" ht="32.25" customHeight="1" thickBot="1">
      <c r="A56" s="359"/>
      <c r="B56" s="359"/>
      <c r="C56" s="196">
        <v>2021</v>
      </c>
      <c r="D56" s="195">
        <v>5</v>
      </c>
      <c r="E56" s="195" t="s">
        <v>11</v>
      </c>
      <c r="F56" s="195" t="s">
        <v>11</v>
      </c>
      <c r="G56" s="195" t="s">
        <v>11</v>
      </c>
      <c r="H56" s="195" t="s">
        <v>11</v>
      </c>
      <c r="I56" s="195">
        <v>5</v>
      </c>
      <c r="J56" s="195"/>
      <c r="K56" s="196" t="s">
        <v>11</v>
      </c>
      <c r="L56" s="359"/>
      <c r="M56" s="359"/>
    </row>
    <row r="57" spans="1:19" ht="29.25" customHeight="1" thickBot="1">
      <c r="A57" s="374" t="s">
        <v>66</v>
      </c>
      <c r="B57" s="360" t="s">
        <v>151</v>
      </c>
      <c r="C57" s="72">
        <v>2017</v>
      </c>
      <c r="D57" s="79">
        <v>63</v>
      </c>
      <c r="E57" s="79" t="s">
        <v>11</v>
      </c>
      <c r="F57" s="152" t="s">
        <v>11</v>
      </c>
      <c r="G57" s="152" t="s">
        <v>11</v>
      </c>
      <c r="H57" s="82" t="s">
        <v>11</v>
      </c>
      <c r="I57" s="79">
        <v>3</v>
      </c>
      <c r="J57" s="76"/>
      <c r="K57" s="83">
        <v>60</v>
      </c>
      <c r="L57" s="310" t="s">
        <v>152</v>
      </c>
      <c r="M57" s="360" t="s">
        <v>153</v>
      </c>
      <c r="Q57" s="395"/>
      <c r="R57" s="84"/>
      <c r="S57" s="84"/>
    </row>
    <row r="58" spans="1:19" ht="26.65" customHeight="1" thickBot="1">
      <c r="A58" s="374"/>
      <c r="B58" s="360"/>
      <c r="C58" s="72">
        <v>2018</v>
      </c>
      <c r="D58" s="79">
        <f>I58</f>
        <v>3</v>
      </c>
      <c r="E58" s="79" t="s">
        <v>11</v>
      </c>
      <c r="F58" s="152" t="s">
        <v>11</v>
      </c>
      <c r="G58" s="152" t="s">
        <v>11</v>
      </c>
      <c r="H58" s="82" t="s">
        <v>11</v>
      </c>
      <c r="I58" s="79">
        <v>3</v>
      </c>
      <c r="J58" s="76"/>
      <c r="K58" s="85" t="s">
        <v>11</v>
      </c>
      <c r="L58" s="310"/>
      <c r="M58" s="310"/>
      <c r="Q58" s="395"/>
      <c r="R58" s="84"/>
      <c r="S58" s="84"/>
    </row>
    <row r="59" spans="1:19" ht="25.7" customHeight="1" thickBot="1">
      <c r="A59" s="374"/>
      <c r="B59" s="360"/>
      <c r="C59" s="72">
        <v>2019</v>
      </c>
      <c r="D59" s="79">
        <f>I59</f>
        <v>3</v>
      </c>
      <c r="E59" s="79" t="s">
        <v>11</v>
      </c>
      <c r="F59" s="152" t="s">
        <v>11</v>
      </c>
      <c r="G59" s="152" t="s">
        <v>11</v>
      </c>
      <c r="H59" s="82" t="s">
        <v>11</v>
      </c>
      <c r="I59" s="79">
        <v>3</v>
      </c>
      <c r="J59" s="76"/>
      <c r="K59" s="85" t="s">
        <v>11</v>
      </c>
      <c r="L59" s="310"/>
      <c r="M59" s="310"/>
      <c r="Q59" s="395"/>
      <c r="R59" s="84"/>
      <c r="S59" s="84"/>
    </row>
    <row r="60" spans="1:19" ht="28.5" hidden="1" customHeight="1">
      <c r="A60" s="374"/>
      <c r="B60" s="360"/>
      <c r="C60"/>
      <c r="D60"/>
      <c r="E60"/>
      <c r="F60"/>
      <c r="G60"/>
      <c r="H60"/>
      <c r="I60"/>
      <c r="J60"/>
      <c r="K60"/>
      <c r="L60" s="310"/>
      <c r="M60" s="310"/>
      <c r="Q60" s="395"/>
      <c r="R60" s="84"/>
      <c r="S60" s="84"/>
    </row>
    <row r="61" spans="1:19" ht="33" hidden="1" customHeight="1">
      <c r="A61" s="374"/>
      <c r="B61" s="360"/>
      <c r="C61"/>
      <c r="D61"/>
      <c r="E61"/>
      <c r="F61"/>
      <c r="G61"/>
      <c r="H61"/>
      <c r="I61"/>
      <c r="J61"/>
      <c r="K61"/>
      <c r="L61" s="310"/>
      <c r="M61" s="310"/>
      <c r="Q61" s="395"/>
      <c r="R61" s="84"/>
      <c r="S61" s="84"/>
    </row>
    <row r="62" spans="1:19" ht="23.25" hidden="1" customHeight="1">
      <c r="A62" s="374"/>
      <c r="B62" s="360"/>
      <c r="C62"/>
      <c r="D62"/>
      <c r="E62"/>
      <c r="F62"/>
      <c r="G62"/>
      <c r="H62"/>
      <c r="I62"/>
      <c r="J62"/>
      <c r="K62"/>
      <c r="L62" s="310"/>
      <c r="M62" s="310"/>
      <c r="Q62" s="395"/>
      <c r="R62" s="84"/>
      <c r="S62" s="84"/>
    </row>
    <row r="63" spans="1:19" ht="30" hidden="1" customHeight="1">
      <c r="A63" s="374"/>
      <c r="B63" s="360"/>
      <c r="C63"/>
      <c r="D63"/>
      <c r="E63"/>
      <c r="F63"/>
      <c r="G63"/>
      <c r="H63"/>
      <c r="I63"/>
      <c r="J63"/>
      <c r="K63"/>
      <c r="L63" s="310"/>
      <c r="M63" s="310"/>
      <c r="Q63" s="84"/>
      <c r="R63" s="84"/>
      <c r="S63" s="84"/>
    </row>
    <row r="64" spans="1:19" ht="37.5" hidden="1" customHeight="1">
      <c r="A64" s="374"/>
      <c r="B64" s="360"/>
      <c r="C64"/>
      <c r="D64"/>
      <c r="E64"/>
      <c r="F64"/>
      <c r="G64"/>
      <c r="H64"/>
      <c r="I64"/>
      <c r="J64"/>
      <c r="K64"/>
      <c r="L64" s="310"/>
      <c r="M64" s="310"/>
    </row>
    <row r="65" spans="1:13" ht="29.25" hidden="1" customHeight="1">
      <c r="A65" s="374"/>
      <c r="B65" s="360"/>
      <c r="C65"/>
      <c r="D65"/>
      <c r="E65"/>
      <c r="F65"/>
      <c r="G65"/>
      <c r="H65"/>
      <c r="I65"/>
      <c r="J65"/>
      <c r="K65"/>
      <c r="L65" s="310"/>
      <c r="M65" s="310"/>
    </row>
    <row r="66" spans="1:13" ht="29.25" customHeight="1" thickBot="1">
      <c r="A66" s="374"/>
      <c r="B66" s="374"/>
      <c r="C66" s="227">
        <v>2020</v>
      </c>
      <c r="D66" s="228">
        <v>3</v>
      </c>
      <c r="E66" s="225"/>
      <c r="F66" s="227"/>
      <c r="G66" s="227"/>
      <c r="H66" s="227"/>
      <c r="I66" s="228">
        <v>3</v>
      </c>
      <c r="J66" s="225"/>
      <c r="K66" s="226"/>
      <c r="L66" s="327"/>
      <c r="M66" s="310"/>
    </row>
    <row r="67" spans="1:13" ht="29.25" customHeight="1" thickBot="1">
      <c r="A67" s="374"/>
      <c r="B67" s="360"/>
      <c r="C67" s="86">
        <v>2021</v>
      </c>
      <c r="D67" s="221">
        <v>3</v>
      </c>
      <c r="E67" s="222" t="s">
        <v>11</v>
      </c>
      <c r="F67" s="223" t="s">
        <v>11</v>
      </c>
      <c r="G67" s="223" t="s">
        <v>11</v>
      </c>
      <c r="H67" s="222" t="s">
        <v>11</v>
      </c>
      <c r="I67" s="224">
        <v>3</v>
      </c>
      <c r="J67"/>
      <c r="K67" t="s">
        <v>11</v>
      </c>
      <c r="L67" s="310"/>
      <c r="M67" s="310"/>
    </row>
    <row r="68" spans="1:13" ht="65.849999999999994" customHeight="1" thickBot="1">
      <c r="A68" s="72">
        <v>10</v>
      </c>
      <c r="B68" s="202" t="s">
        <v>154</v>
      </c>
      <c r="C68" s="212" t="s">
        <v>357</v>
      </c>
      <c r="D68" s="88" t="s">
        <v>11</v>
      </c>
      <c r="E68" s="78" t="s">
        <v>11</v>
      </c>
      <c r="F68" s="78" t="s">
        <v>11</v>
      </c>
      <c r="G68" s="78" t="s">
        <v>11</v>
      </c>
      <c r="H68" s="88" t="s">
        <v>11</v>
      </c>
      <c r="I68" s="167" t="s">
        <v>11</v>
      </c>
      <c r="J68" s="89"/>
      <c r="K68" s="72" t="s">
        <v>11</v>
      </c>
      <c r="L68" s="87" t="s">
        <v>139</v>
      </c>
      <c r="M68" s="87" t="s">
        <v>155</v>
      </c>
    </row>
    <row r="69" spans="1:13" ht="21.4" customHeight="1" thickBot="1">
      <c r="A69" s="360"/>
      <c r="B69" s="396" t="s">
        <v>73</v>
      </c>
      <c r="C69" s="90">
        <v>2017</v>
      </c>
      <c r="D69" s="169">
        <f>D57+D45+D40+D26</f>
        <v>90.942000000000007</v>
      </c>
      <c r="E69" s="91" t="s">
        <v>11</v>
      </c>
      <c r="F69" s="91" t="s">
        <v>11</v>
      </c>
      <c r="G69" s="91" t="s">
        <v>11</v>
      </c>
      <c r="H69" s="91" t="s">
        <v>11</v>
      </c>
      <c r="I69" s="397">
        <f>I26+I40+I45+I57</f>
        <v>30.942</v>
      </c>
      <c r="J69" s="397"/>
      <c r="K69" s="83">
        <v>60</v>
      </c>
      <c r="L69" s="398"/>
      <c r="M69" s="398"/>
    </row>
    <row r="70" spans="1:13" ht="21.4" customHeight="1" thickBot="1">
      <c r="A70" s="360"/>
      <c r="B70" s="396"/>
      <c r="C70" s="90">
        <v>2018</v>
      </c>
      <c r="D70" s="91">
        <f>I70</f>
        <v>33</v>
      </c>
      <c r="E70" s="91" t="s">
        <v>11</v>
      </c>
      <c r="F70" s="91" t="s">
        <v>11</v>
      </c>
      <c r="G70" s="91" t="s">
        <v>11</v>
      </c>
      <c r="H70" s="91" t="s">
        <v>11</v>
      </c>
      <c r="I70" s="399">
        <f>I28+I41+I46+I58</f>
        <v>33</v>
      </c>
      <c r="J70" s="399"/>
      <c r="K70" s="72" t="s">
        <v>11</v>
      </c>
      <c r="L70" s="398"/>
      <c r="M70" s="398"/>
    </row>
    <row r="71" spans="1:13" ht="22.5" customHeight="1" thickBot="1">
      <c r="A71" s="360"/>
      <c r="B71" s="396"/>
      <c r="C71" s="90">
        <v>2019</v>
      </c>
      <c r="D71" s="91">
        <f>D59+D47+D42+D29</f>
        <v>43</v>
      </c>
      <c r="E71" s="91" t="s">
        <v>11</v>
      </c>
      <c r="F71" s="91" t="s">
        <v>11</v>
      </c>
      <c r="G71" s="91" t="s">
        <v>11</v>
      </c>
      <c r="H71" s="91" t="s">
        <v>11</v>
      </c>
      <c r="I71" s="399">
        <f>I29+I42+I47+I59</f>
        <v>43</v>
      </c>
      <c r="J71" s="399"/>
      <c r="K71" s="72" t="s">
        <v>11</v>
      </c>
      <c r="L71" s="398"/>
      <c r="M71" s="398"/>
    </row>
    <row r="72" spans="1:13" ht="22.5" customHeight="1" thickBot="1">
      <c r="A72" s="360"/>
      <c r="B72" s="396"/>
      <c r="C72" s="90">
        <v>2020</v>
      </c>
      <c r="D72" s="91">
        <f>D67+D56+D44+D31</f>
        <v>43</v>
      </c>
      <c r="E72" s="91"/>
      <c r="F72" s="91"/>
      <c r="G72" s="91"/>
      <c r="H72" s="91"/>
      <c r="I72" s="197">
        <f>D72</f>
        <v>43</v>
      </c>
      <c r="J72" s="197"/>
      <c r="K72" s="191"/>
      <c r="L72" s="398"/>
      <c r="M72" s="398"/>
    </row>
    <row r="73" spans="1:13" ht="22.5" customHeight="1" thickBot="1">
      <c r="A73" s="360"/>
      <c r="B73" s="396"/>
      <c r="C73" s="90">
        <v>2021</v>
      </c>
      <c r="D73" s="91">
        <f>D67+D56+D44+D31</f>
        <v>43</v>
      </c>
      <c r="E73" s="91"/>
      <c r="F73" s="91" t="s">
        <v>11</v>
      </c>
      <c r="G73" s="91" t="s">
        <v>11</v>
      </c>
      <c r="H73" s="91" t="s">
        <v>11</v>
      </c>
      <c r="I73" s="92">
        <f>I67+I56+I44+I31</f>
        <v>43</v>
      </c>
      <c r="J73" s="92"/>
      <c r="K73" s="72"/>
      <c r="L73" s="398"/>
      <c r="M73" s="398"/>
    </row>
    <row r="74" spans="1:13" ht="21.4" customHeight="1" thickBot="1">
      <c r="A74" s="360"/>
      <c r="B74" s="396"/>
      <c r="C74" s="90" t="s">
        <v>357</v>
      </c>
      <c r="D74" s="88">
        <f>D73+D72+D71+D70+D69</f>
        <v>252.94200000000001</v>
      </c>
      <c r="E74" s="91" t="s">
        <v>11</v>
      </c>
      <c r="F74" s="91"/>
      <c r="G74" s="91" t="s">
        <v>11</v>
      </c>
      <c r="H74" s="91" t="s">
        <v>11</v>
      </c>
      <c r="I74" s="397">
        <f>I73+I72+I71+I70+I69</f>
        <v>192.94200000000001</v>
      </c>
      <c r="J74" s="397"/>
      <c r="K74" s="83">
        <v>60</v>
      </c>
      <c r="L74" s="398"/>
      <c r="M74" s="398"/>
    </row>
    <row r="75" spans="1:13" ht="18" customHeight="1"/>
  </sheetData>
  <sheetProtection selectLockedCells="1" selectUnlockedCells="1"/>
  <mergeCells count="109">
    <mergeCell ref="Q57:Q62"/>
    <mergeCell ref="A69:A74"/>
    <mergeCell ref="B69:B74"/>
    <mergeCell ref="I69:J69"/>
    <mergeCell ref="L69:L74"/>
    <mergeCell ref="M69:M74"/>
    <mergeCell ref="I70:J70"/>
    <mergeCell ref="A57:A67"/>
    <mergeCell ref="B57:B67"/>
    <mergeCell ref="I74:J74"/>
    <mergeCell ref="L57:L67"/>
    <mergeCell ref="M57:M67"/>
    <mergeCell ref="I71:J71"/>
    <mergeCell ref="A26:A31"/>
    <mergeCell ref="B26:B31"/>
    <mergeCell ref="C26:C27"/>
    <mergeCell ref="M40:M44"/>
    <mergeCell ref="I41:J41"/>
    <mergeCell ref="I42:J42"/>
    <mergeCell ref="L45:L56"/>
    <mergeCell ref="M45:M56"/>
    <mergeCell ref="I47:J47"/>
    <mergeCell ref="K48:K54"/>
    <mergeCell ref="I38:J38"/>
    <mergeCell ref="A40:A44"/>
    <mergeCell ref="B40:B44"/>
    <mergeCell ref="I40:J40"/>
    <mergeCell ref="L40:L44"/>
    <mergeCell ref="A45:A56"/>
    <mergeCell ref="B45:B56"/>
    <mergeCell ref="C48:C54"/>
    <mergeCell ref="D48:D54"/>
    <mergeCell ref="E48:E54"/>
    <mergeCell ref="H48:H54"/>
    <mergeCell ref="I48:J54"/>
    <mergeCell ref="B36:B39"/>
    <mergeCell ref="I36:J36"/>
    <mergeCell ref="L36:L39"/>
    <mergeCell ref="I37:J37"/>
    <mergeCell ref="H26:H27"/>
    <mergeCell ref="I26:J27"/>
    <mergeCell ref="K26:K27"/>
    <mergeCell ref="L26:L31"/>
    <mergeCell ref="F26:F27"/>
    <mergeCell ref="G26:G27"/>
    <mergeCell ref="A1:M1"/>
    <mergeCell ref="A2:M2"/>
    <mergeCell ref="A3:M3"/>
    <mergeCell ref="A4:A8"/>
    <mergeCell ref="B4:B8"/>
    <mergeCell ref="C4:C8"/>
    <mergeCell ref="D4:D8"/>
    <mergeCell ref="E4:I4"/>
    <mergeCell ref="J4:K8"/>
    <mergeCell ref="M4:M8"/>
    <mergeCell ref="E5:E8"/>
    <mergeCell ref="F5:I5"/>
    <mergeCell ref="F6:H6"/>
    <mergeCell ref="I6:I8"/>
    <mergeCell ref="F7:F8"/>
    <mergeCell ref="G7:H7"/>
    <mergeCell ref="L4:L8"/>
    <mergeCell ref="A11:M11"/>
    <mergeCell ref="A12:M12"/>
    <mergeCell ref="A13:A16"/>
    <mergeCell ref="B13:B16"/>
    <mergeCell ref="I13:J13"/>
    <mergeCell ref="L13:L16"/>
    <mergeCell ref="M13:M25"/>
    <mergeCell ref="I14:J14"/>
    <mergeCell ref="I15:J15"/>
    <mergeCell ref="A17:A21"/>
    <mergeCell ref="B17:B21"/>
    <mergeCell ref="I19:J19"/>
    <mergeCell ref="I20:J20"/>
    <mergeCell ref="L17:L21"/>
    <mergeCell ref="L22:L25"/>
    <mergeCell ref="I23:J23"/>
    <mergeCell ref="I24:J24"/>
    <mergeCell ref="K17:K18"/>
    <mergeCell ref="I17:J18"/>
    <mergeCell ref="D17:D18"/>
    <mergeCell ref="E17:E18"/>
    <mergeCell ref="H17:H18"/>
    <mergeCell ref="F17:F18"/>
    <mergeCell ref="C13:C16"/>
    <mergeCell ref="C17:C21"/>
    <mergeCell ref="C22:C25"/>
    <mergeCell ref="C32:C35"/>
    <mergeCell ref="C36:C39"/>
    <mergeCell ref="J9:K9"/>
    <mergeCell ref="A10:M10"/>
    <mergeCell ref="B22:B25"/>
    <mergeCell ref="I22:J22"/>
    <mergeCell ref="D26:D27"/>
    <mergeCell ref="E26:E27"/>
    <mergeCell ref="G17:G18"/>
    <mergeCell ref="A22:A25"/>
    <mergeCell ref="M26:M31"/>
    <mergeCell ref="I28:J28"/>
    <mergeCell ref="I29:J29"/>
    <mergeCell ref="A32:A35"/>
    <mergeCell ref="B32:B35"/>
    <mergeCell ref="I32:J32"/>
    <mergeCell ref="L32:L35"/>
    <mergeCell ref="M32:M39"/>
    <mergeCell ref="I33:J33"/>
    <mergeCell ref="I34:J34"/>
    <mergeCell ref="A36:A39"/>
  </mergeCells>
  <pageMargins left="0.2" right="0.2" top="0.39374999999999999" bottom="0.51180555555555551" header="0.51180555555555551" footer="0.51180555555555551"/>
  <pageSetup paperSize="9" scale="54" firstPageNumber="0" orientation="landscape" horizontalDpi="300" verticalDpi="300" r:id="rId1"/>
  <headerFooter alignWithMargins="0"/>
  <rowBreaks count="1" manualBreakCount="1">
    <brk id="31"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57"/>
  <sheetViews>
    <sheetView view="pageBreakPreview" topLeftCell="A49" zoomScale="84" zoomScaleSheetLayoutView="84" workbookViewId="0">
      <selection activeCell="A2" sqref="A2:L2"/>
    </sheetView>
  </sheetViews>
  <sheetFormatPr defaultColWidth="13.7109375" defaultRowHeight="58.7" customHeight="1"/>
  <cols>
    <col min="1" max="1" width="13.7109375" style="37" customWidth="1"/>
    <col min="2" max="2" width="55.5703125" style="37" customWidth="1"/>
    <col min="3" max="3" width="13.140625" style="37" customWidth="1"/>
    <col min="4" max="4" width="11.5703125" style="37" customWidth="1"/>
    <col min="5" max="7" width="9" style="37" customWidth="1"/>
    <col min="8" max="8" width="15.140625" style="37" customWidth="1"/>
    <col min="9" max="9" width="13.7109375" style="37" customWidth="1"/>
    <col min="10" max="10" width="11.42578125" style="37" customWidth="1"/>
    <col min="11" max="11" width="39.85546875" style="37" customWidth="1"/>
    <col min="12" max="12" width="57.140625" style="37" customWidth="1"/>
    <col min="13" max="16384" width="13.7109375" style="37"/>
  </cols>
  <sheetData>
    <row r="1" spans="1:12" ht="56.25" customHeight="1">
      <c r="A1" s="411"/>
      <c r="B1" s="412"/>
      <c r="C1" s="412"/>
      <c r="D1" s="412"/>
      <c r="E1" s="412"/>
      <c r="F1" s="412"/>
      <c r="G1" s="412"/>
      <c r="H1" s="412"/>
      <c r="I1" s="412"/>
      <c r="J1" s="412"/>
      <c r="K1" s="412"/>
      <c r="L1" s="412"/>
    </row>
    <row r="2" spans="1:12" ht="45.6" customHeight="1">
      <c r="A2" s="400" t="s">
        <v>127</v>
      </c>
      <c r="B2" s="400"/>
      <c r="C2" s="400"/>
      <c r="D2" s="400"/>
      <c r="E2" s="400"/>
      <c r="F2" s="400"/>
      <c r="G2" s="400"/>
      <c r="H2" s="400"/>
      <c r="I2" s="400"/>
      <c r="J2" s="400"/>
      <c r="K2" s="400"/>
      <c r="L2" s="400"/>
    </row>
    <row r="3" spans="1:12" ht="20.85" customHeight="1" thickBot="1">
      <c r="A3" s="401" t="s">
        <v>156</v>
      </c>
      <c r="B3" s="401"/>
      <c r="C3" s="401"/>
      <c r="D3" s="401"/>
      <c r="E3" s="401"/>
      <c r="F3" s="401"/>
      <c r="G3" s="401"/>
      <c r="H3" s="401"/>
      <c r="I3" s="401"/>
      <c r="J3" s="401"/>
      <c r="K3" s="401"/>
      <c r="L3" s="401"/>
    </row>
    <row r="4" spans="1:12" ht="31.7" customHeight="1" thickBot="1">
      <c r="A4" s="360" t="s">
        <v>28</v>
      </c>
      <c r="B4" s="360" t="s">
        <v>1</v>
      </c>
      <c r="C4" s="360" t="s">
        <v>2</v>
      </c>
      <c r="D4" s="360" t="s">
        <v>157</v>
      </c>
      <c r="E4" s="360" t="s">
        <v>30</v>
      </c>
      <c r="F4" s="360"/>
      <c r="G4" s="360"/>
      <c r="H4" s="360"/>
      <c r="I4" s="360"/>
      <c r="J4" s="360" t="s">
        <v>7</v>
      </c>
      <c r="K4" s="360" t="s">
        <v>355</v>
      </c>
      <c r="L4" s="360" t="s">
        <v>350</v>
      </c>
    </row>
    <row r="5" spans="1:12" ht="31.7" customHeight="1" thickBot="1">
      <c r="A5" s="360"/>
      <c r="B5" s="360"/>
      <c r="C5" s="360"/>
      <c r="D5" s="360"/>
      <c r="E5" s="360" t="s">
        <v>5</v>
      </c>
      <c r="F5" s="374" t="s">
        <v>6</v>
      </c>
      <c r="G5" s="402"/>
      <c r="H5" s="402"/>
      <c r="I5" s="381"/>
      <c r="J5" s="360"/>
      <c r="K5" s="360"/>
      <c r="L5" s="360"/>
    </row>
    <row r="6" spans="1:12" ht="31.7" customHeight="1" thickBot="1">
      <c r="A6" s="360"/>
      <c r="B6" s="360"/>
      <c r="C6" s="360"/>
      <c r="D6" s="360"/>
      <c r="E6" s="360"/>
      <c r="F6" s="375" t="s">
        <v>8</v>
      </c>
      <c r="G6" s="376"/>
      <c r="H6" s="376"/>
      <c r="I6" s="383" t="s">
        <v>9</v>
      </c>
      <c r="J6" s="377"/>
      <c r="K6" s="360"/>
      <c r="L6" s="360"/>
    </row>
    <row r="7" spans="1:12" ht="87.75" customHeight="1" thickBot="1">
      <c r="A7" s="360"/>
      <c r="B7" s="360"/>
      <c r="C7" s="360"/>
      <c r="D7" s="360"/>
      <c r="E7" s="374"/>
      <c r="F7" s="383" t="s">
        <v>346</v>
      </c>
      <c r="G7" s="378" t="s">
        <v>347</v>
      </c>
      <c r="H7" s="379"/>
      <c r="I7" s="403"/>
      <c r="J7" s="377"/>
      <c r="K7" s="360"/>
      <c r="L7" s="360"/>
    </row>
    <row r="8" spans="1:12" ht="21" customHeight="1" thickBot="1">
      <c r="A8" s="360"/>
      <c r="B8" s="360"/>
      <c r="C8" s="360"/>
      <c r="D8" s="360"/>
      <c r="E8" s="374"/>
      <c r="F8" s="384"/>
      <c r="G8" s="170" t="s">
        <v>348</v>
      </c>
      <c r="H8" s="165" t="s">
        <v>349</v>
      </c>
      <c r="I8" s="384"/>
      <c r="J8" s="377"/>
      <c r="K8" s="360"/>
      <c r="L8" s="360"/>
    </row>
    <row r="9" spans="1:12" ht="30" customHeight="1" thickBot="1">
      <c r="A9" s="74">
        <v>1</v>
      </c>
      <c r="B9" s="73">
        <v>2</v>
      </c>
      <c r="C9" s="73">
        <v>3</v>
      </c>
      <c r="D9" s="73">
        <v>4</v>
      </c>
      <c r="E9" s="73">
        <v>5</v>
      </c>
      <c r="F9" s="73">
        <v>6</v>
      </c>
      <c r="G9" s="73">
        <v>7</v>
      </c>
      <c r="H9" s="73">
        <v>8</v>
      </c>
      <c r="I9" s="73">
        <v>9</v>
      </c>
      <c r="J9" s="73">
        <v>10</v>
      </c>
      <c r="K9" s="73">
        <v>11</v>
      </c>
      <c r="L9" s="73">
        <v>12</v>
      </c>
    </row>
    <row r="10" spans="1:12" ht="33.75" customHeight="1" thickBot="1">
      <c r="A10" s="355" t="s">
        <v>158</v>
      </c>
      <c r="B10" s="355"/>
      <c r="C10" s="355"/>
      <c r="D10" s="355"/>
      <c r="E10" s="355"/>
      <c r="F10" s="355"/>
      <c r="G10" s="355"/>
      <c r="H10" s="355"/>
      <c r="I10" s="355"/>
      <c r="J10" s="355"/>
      <c r="K10" s="355"/>
      <c r="L10" s="355"/>
    </row>
    <row r="11" spans="1:12" ht="46.5" customHeight="1">
      <c r="A11" s="404" t="s">
        <v>159</v>
      </c>
      <c r="B11" s="404"/>
      <c r="C11" s="404"/>
      <c r="D11" s="404"/>
      <c r="E11" s="404"/>
      <c r="F11" s="404"/>
      <c r="G11" s="404"/>
      <c r="H11" s="404"/>
      <c r="I11" s="404"/>
      <c r="J11" s="404"/>
      <c r="K11" s="404"/>
      <c r="L11" s="404"/>
    </row>
    <row r="12" spans="1:12" ht="48.75" customHeight="1" thickBot="1">
      <c r="A12" s="366" t="s">
        <v>160</v>
      </c>
      <c r="B12" s="366"/>
      <c r="C12" s="366"/>
      <c r="D12" s="366"/>
      <c r="E12" s="366"/>
      <c r="F12" s="366"/>
      <c r="G12" s="366"/>
      <c r="H12" s="366"/>
      <c r="I12" s="366"/>
      <c r="J12" s="366"/>
      <c r="K12" s="366"/>
      <c r="L12" s="366"/>
    </row>
    <row r="13" spans="1:12" ht="23.85" customHeight="1" thickBot="1">
      <c r="A13" s="360" t="s">
        <v>34</v>
      </c>
      <c r="B13" s="360" t="s">
        <v>161</v>
      </c>
      <c r="C13" s="73">
        <v>2017</v>
      </c>
      <c r="D13" s="80">
        <v>30</v>
      </c>
      <c r="E13" s="80" t="s">
        <v>11</v>
      </c>
      <c r="F13" s="80"/>
      <c r="G13" s="80"/>
      <c r="H13" s="80" t="s">
        <v>11</v>
      </c>
      <c r="I13" s="80">
        <v>30</v>
      </c>
      <c r="J13" s="73" t="s">
        <v>11</v>
      </c>
      <c r="K13" s="360" t="s">
        <v>162</v>
      </c>
      <c r="L13" s="360" t="s">
        <v>163</v>
      </c>
    </row>
    <row r="14" spans="1:12" ht="48" customHeight="1" thickBot="1">
      <c r="A14" s="360"/>
      <c r="B14" s="360"/>
      <c r="C14" s="73">
        <v>2018</v>
      </c>
      <c r="D14" s="80">
        <v>17.100000000000001</v>
      </c>
      <c r="E14" s="80" t="s">
        <v>11</v>
      </c>
      <c r="F14" s="80"/>
      <c r="G14" s="80"/>
      <c r="H14" s="80" t="s">
        <v>11</v>
      </c>
      <c r="I14" s="80">
        <v>17.100000000000001</v>
      </c>
      <c r="J14" s="73" t="s">
        <v>11</v>
      </c>
      <c r="K14" s="360"/>
      <c r="L14" s="360"/>
    </row>
    <row r="15" spans="1:12" ht="48" customHeight="1" thickBot="1">
      <c r="A15" s="360"/>
      <c r="B15" s="360"/>
      <c r="C15" s="73">
        <v>2019</v>
      </c>
      <c r="D15" s="80">
        <v>20</v>
      </c>
      <c r="E15" s="80" t="s">
        <v>11</v>
      </c>
      <c r="F15" s="80"/>
      <c r="G15" s="80"/>
      <c r="H15" s="80" t="s">
        <v>11</v>
      </c>
      <c r="I15" s="80">
        <v>20</v>
      </c>
      <c r="J15" s="73" t="s">
        <v>11</v>
      </c>
      <c r="K15" s="360"/>
      <c r="L15" s="360"/>
    </row>
    <row r="16" spans="1:12" ht="48" customHeight="1" thickBot="1">
      <c r="A16" s="360"/>
      <c r="B16" s="360"/>
      <c r="C16" s="193">
        <v>2020</v>
      </c>
      <c r="D16" s="80">
        <v>20</v>
      </c>
      <c r="E16" s="80"/>
      <c r="F16" s="80"/>
      <c r="G16" s="80"/>
      <c r="H16" s="80"/>
      <c r="I16" s="80">
        <v>20</v>
      </c>
      <c r="J16" s="193"/>
      <c r="K16" s="360"/>
      <c r="L16" s="360"/>
    </row>
    <row r="17" spans="1:12" ht="90.95" customHeight="1" thickBot="1">
      <c r="A17" s="360"/>
      <c r="B17" s="360"/>
      <c r="C17" s="73">
        <v>2021</v>
      </c>
      <c r="D17" s="80">
        <v>20</v>
      </c>
      <c r="E17" s="80" t="s">
        <v>11</v>
      </c>
      <c r="F17" s="80"/>
      <c r="G17" s="80"/>
      <c r="H17" s="80" t="s">
        <v>11</v>
      </c>
      <c r="I17" s="80">
        <v>20</v>
      </c>
      <c r="J17" s="73" t="s">
        <v>11</v>
      </c>
      <c r="K17" s="360"/>
      <c r="L17" s="360"/>
    </row>
    <row r="18" spans="1:12" ht="36.6" customHeight="1" thickBot="1">
      <c r="A18" s="81" t="s">
        <v>38</v>
      </c>
      <c r="B18" s="81" t="s">
        <v>164</v>
      </c>
      <c r="C18" s="196" t="s">
        <v>357</v>
      </c>
      <c r="D18" s="93" t="s">
        <v>11</v>
      </c>
      <c r="E18" s="93" t="s">
        <v>11</v>
      </c>
      <c r="F18" s="156" t="s">
        <v>11</v>
      </c>
      <c r="G18" s="156" t="s">
        <v>11</v>
      </c>
      <c r="H18" s="93" t="s">
        <v>11</v>
      </c>
      <c r="I18" s="93" t="s">
        <v>11</v>
      </c>
      <c r="J18" s="81" t="s">
        <v>11</v>
      </c>
      <c r="K18" s="72" t="s">
        <v>165</v>
      </c>
      <c r="L18" s="77" t="s">
        <v>166</v>
      </c>
    </row>
    <row r="19" spans="1:12" ht="23.1" customHeight="1" thickBot="1">
      <c r="A19" s="357" t="s">
        <v>42</v>
      </c>
      <c r="B19" s="357" t="s">
        <v>167</v>
      </c>
      <c r="C19" s="357" t="s">
        <v>357</v>
      </c>
      <c r="D19" s="405" t="s">
        <v>11</v>
      </c>
      <c r="E19" s="405" t="s">
        <v>11</v>
      </c>
      <c r="F19" s="405" t="s">
        <v>11</v>
      </c>
      <c r="G19" s="405" t="s">
        <v>11</v>
      </c>
      <c r="H19" s="405" t="s">
        <v>11</v>
      </c>
      <c r="I19" s="405" t="s">
        <v>11</v>
      </c>
      <c r="J19" s="357" t="s">
        <v>11</v>
      </c>
      <c r="K19" s="360" t="s">
        <v>168</v>
      </c>
      <c r="L19" s="357" t="s">
        <v>169</v>
      </c>
    </row>
    <row r="20" spans="1:12" ht="14.85" customHeight="1" thickBot="1">
      <c r="A20" s="357"/>
      <c r="B20" s="357"/>
      <c r="C20" s="357"/>
      <c r="D20" s="405"/>
      <c r="E20" s="405"/>
      <c r="F20" s="406"/>
      <c r="G20" s="406"/>
      <c r="H20" s="405"/>
      <c r="I20" s="405"/>
      <c r="J20" s="357"/>
      <c r="K20" s="357"/>
      <c r="L20" s="357"/>
    </row>
    <row r="21" spans="1:12" ht="29.1" customHeight="1" thickBot="1">
      <c r="A21" s="357"/>
      <c r="B21" s="357"/>
      <c r="C21" s="357"/>
      <c r="D21" s="405"/>
      <c r="E21" s="405"/>
      <c r="F21" s="407"/>
      <c r="G21" s="407"/>
      <c r="H21" s="405"/>
      <c r="I21" s="405"/>
      <c r="J21" s="357"/>
      <c r="K21" s="360"/>
      <c r="L21" s="357"/>
    </row>
    <row r="22" spans="1:12" ht="17.850000000000001" customHeight="1" thickBot="1">
      <c r="A22" s="360" t="s">
        <v>46</v>
      </c>
      <c r="B22" s="360" t="s">
        <v>170</v>
      </c>
      <c r="C22" s="360" t="s">
        <v>357</v>
      </c>
      <c r="D22" s="408" t="s">
        <v>11</v>
      </c>
      <c r="E22" s="408" t="s">
        <v>11</v>
      </c>
      <c r="F22" s="405" t="s">
        <v>11</v>
      </c>
      <c r="G22" s="405" t="s">
        <v>11</v>
      </c>
      <c r="H22" s="408" t="s">
        <v>11</v>
      </c>
      <c r="I22" s="408" t="s">
        <v>11</v>
      </c>
      <c r="J22" s="360" t="s">
        <v>11</v>
      </c>
      <c r="K22" s="360" t="s">
        <v>171</v>
      </c>
      <c r="L22" s="360" t="s">
        <v>172</v>
      </c>
    </row>
    <row r="23" spans="1:12" ht="18.95" customHeight="1" thickBot="1">
      <c r="A23" s="360"/>
      <c r="B23" s="360"/>
      <c r="C23" s="360"/>
      <c r="D23" s="408"/>
      <c r="E23" s="408"/>
      <c r="F23" s="406"/>
      <c r="G23" s="406"/>
      <c r="H23" s="408"/>
      <c r="I23" s="408"/>
      <c r="J23" s="360"/>
      <c r="K23" s="360"/>
      <c r="L23" s="360"/>
    </row>
    <row r="24" spans="1:12" ht="40.700000000000003" customHeight="1" thickBot="1">
      <c r="A24" s="360"/>
      <c r="B24" s="360"/>
      <c r="C24" s="360"/>
      <c r="D24" s="408"/>
      <c r="E24" s="408"/>
      <c r="F24" s="407"/>
      <c r="G24" s="407"/>
      <c r="H24" s="408"/>
      <c r="I24" s="408"/>
      <c r="J24" s="360"/>
      <c r="K24" s="360"/>
      <c r="L24" s="360"/>
    </row>
    <row r="25" spans="1:12" ht="19.5" customHeight="1" thickBot="1">
      <c r="A25" s="357" t="s">
        <v>50</v>
      </c>
      <c r="B25" s="357" t="s">
        <v>173</v>
      </c>
      <c r="C25" s="357" t="s">
        <v>357</v>
      </c>
      <c r="D25" s="405" t="s">
        <v>11</v>
      </c>
      <c r="E25" s="405" t="s">
        <v>11</v>
      </c>
      <c r="F25" s="405" t="s">
        <v>11</v>
      </c>
      <c r="G25" s="405" t="s">
        <v>11</v>
      </c>
      <c r="H25" s="405" t="s">
        <v>11</v>
      </c>
      <c r="I25" s="405" t="s">
        <v>11</v>
      </c>
      <c r="J25" s="357" t="s">
        <v>11</v>
      </c>
      <c r="K25" s="357" t="s">
        <v>174</v>
      </c>
      <c r="L25" s="357" t="s">
        <v>175</v>
      </c>
    </row>
    <row r="26" spans="1:12" ht="18.600000000000001" customHeight="1" thickBot="1">
      <c r="A26" s="357"/>
      <c r="B26" s="357"/>
      <c r="C26" s="357"/>
      <c r="D26" s="405"/>
      <c r="E26" s="405"/>
      <c r="F26" s="406"/>
      <c r="G26" s="406"/>
      <c r="H26" s="405"/>
      <c r="I26" s="405"/>
      <c r="J26" s="357"/>
      <c r="K26" s="357"/>
      <c r="L26" s="357"/>
    </row>
    <row r="27" spans="1:12" ht="58.7" customHeight="1" thickBot="1">
      <c r="A27" s="357"/>
      <c r="B27" s="357"/>
      <c r="C27" s="357"/>
      <c r="D27" s="405"/>
      <c r="E27" s="405"/>
      <c r="F27" s="407"/>
      <c r="G27" s="407"/>
      <c r="H27" s="405"/>
      <c r="I27" s="405"/>
      <c r="J27" s="357"/>
      <c r="K27" s="357"/>
      <c r="L27" s="357"/>
    </row>
    <row r="28" spans="1:12" ht="16.899999999999999" customHeight="1" thickBot="1">
      <c r="A28" s="360" t="s">
        <v>54</v>
      </c>
      <c r="B28" s="360" t="s">
        <v>176</v>
      </c>
      <c r="C28" s="360" t="s">
        <v>357</v>
      </c>
      <c r="D28" s="408" t="s">
        <v>11</v>
      </c>
      <c r="E28" s="408" t="s">
        <v>11</v>
      </c>
      <c r="F28" s="405" t="s">
        <v>11</v>
      </c>
      <c r="G28" s="405" t="s">
        <v>11</v>
      </c>
      <c r="H28" s="408" t="s">
        <v>11</v>
      </c>
      <c r="I28" s="408" t="s">
        <v>11</v>
      </c>
      <c r="J28" s="360" t="s">
        <v>11</v>
      </c>
      <c r="K28" s="360" t="s">
        <v>177</v>
      </c>
      <c r="L28" s="360" t="s">
        <v>178</v>
      </c>
    </row>
    <row r="29" spans="1:12" ht="66.75" customHeight="1" thickBot="1">
      <c r="A29" s="360"/>
      <c r="B29" s="360"/>
      <c r="C29" s="360"/>
      <c r="D29" s="408"/>
      <c r="E29" s="408"/>
      <c r="F29" s="407"/>
      <c r="G29" s="407"/>
      <c r="H29" s="408"/>
      <c r="I29" s="408"/>
      <c r="J29" s="360"/>
      <c r="K29" s="360"/>
      <c r="L29" s="360"/>
    </row>
    <row r="30" spans="1:12" ht="25.35" customHeight="1" thickBot="1">
      <c r="A30" s="360" t="s">
        <v>58</v>
      </c>
      <c r="B30" s="360" t="s">
        <v>179</v>
      </c>
      <c r="C30" s="72">
        <v>2017</v>
      </c>
      <c r="D30" s="83">
        <v>5</v>
      </c>
      <c r="E30" s="83"/>
      <c r="F30" s="154" t="s">
        <v>11</v>
      </c>
      <c r="G30" s="154" t="s">
        <v>11</v>
      </c>
      <c r="H30" s="83"/>
      <c r="I30" s="83">
        <v>5</v>
      </c>
      <c r="J30" s="72" t="s">
        <v>11</v>
      </c>
      <c r="K30" s="360" t="s">
        <v>177</v>
      </c>
      <c r="L30" s="360" t="s">
        <v>147</v>
      </c>
    </row>
    <row r="31" spans="1:12" ht="26.25" customHeight="1" thickBot="1">
      <c r="A31" s="360"/>
      <c r="B31" s="360"/>
      <c r="C31" s="73">
        <v>2018</v>
      </c>
      <c r="D31" s="94">
        <f>I31</f>
        <v>5</v>
      </c>
      <c r="E31" s="94" t="s">
        <v>11</v>
      </c>
      <c r="F31" s="94" t="s">
        <v>11</v>
      </c>
      <c r="G31" s="94" t="s">
        <v>11</v>
      </c>
      <c r="H31" s="94" t="s">
        <v>11</v>
      </c>
      <c r="I31" s="94">
        <v>5</v>
      </c>
      <c r="J31" s="73" t="s">
        <v>11</v>
      </c>
      <c r="K31" s="360"/>
      <c r="L31" s="360"/>
    </row>
    <row r="32" spans="1:12" ht="68.849999999999994" customHeight="1" thickBot="1">
      <c r="A32" s="360"/>
      <c r="B32" s="360"/>
      <c r="C32" s="73">
        <v>2019</v>
      </c>
      <c r="D32" s="94">
        <f>I32</f>
        <v>5</v>
      </c>
      <c r="E32" s="94" t="s">
        <v>11</v>
      </c>
      <c r="F32" s="94" t="s">
        <v>11</v>
      </c>
      <c r="G32" s="94" t="s">
        <v>11</v>
      </c>
      <c r="H32" s="94" t="s">
        <v>11</v>
      </c>
      <c r="I32" s="94">
        <v>5</v>
      </c>
      <c r="J32" s="73" t="s">
        <v>11</v>
      </c>
      <c r="K32" s="360"/>
      <c r="L32" s="360"/>
    </row>
    <row r="33" spans="1:12" ht="36" customHeight="1" thickBot="1">
      <c r="A33" s="360"/>
      <c r="B33" s="360"/>
      <c r="C33" s="193">
        <v>2020</v>
      </c>
      <c r="D33" s="94">
        <v>5</v>
      </c>
      <c r="E33" s="94" t="s">
        <v>11</v>
      </c>
      <c r="F33" s="94" t="s">
        <v>11</v>
      </c>
      <c r="G33" s="94" t="s">
        <v>11</v>
      </c>
      <c r="H33" s="94" t="s">
        <v>11</v>
      </c>
      <c r="I33" s="94">
        <v>5</v>
      </c>
      <c r="J33" s="193" t="s">
        <v>11</v>
      </c>
      <c r="K33" s="360"/>
      <c r="L33" s="360"/>
    </row>
    <row r="34" spans="1:12" ht="22.7" customHeight="1" thickBot="1">
      <c r="A34" s="360"/>
      <c r="B34" s="360"/>
      <c r="C34" s="73">
        <v>2021</v>
      </c>
      <c r="D34" s="94">
        <v>5</v>
      </c>
      <c r="E34" s="94" t="s">
        <v>11</v>
      </c>
      <c r="F34" s="94" t="s">
        <v>11</v>
      </c>
      <c r="G34" s="94" t="s">
        <v>11</v>
      </c>
      <c r="H34" s="94" t="s">
        <v>11</v>
      </c>
      <c r="I34" s="94">
        <v>5</v>
      </c>
      <c r="J34" s="73" t="s">
        <v>11</v>
      </c>
      <c r="K34" s="360"/>
      <c r="L34" s="360"/>
    </row>
    <row r="35" spans="1:12" ht="21.6" customHeight="1" thickBot="1">
      <c r="A35" s="360" t="s">
        <v>62</v>
      </c>
      <c r="B35" s="360" t="s">
        <v>180</v>
      </c>
      <c r="C35" s="357" t="s">
        <v>357</v>
      </c>
      <c r="D35" s="94" t="s">
        <v>11</v>
      </c>
      <c r="E35" s="94" t="s">
        <v>11</v>
      </c>
      <c r="F35" s="94" t="s">
        <v>11</v>
      </c>
      <c r="G35" s="94" t="s">
        <v>11</v>
      </c>
      <c r="H35" s="94" t="s">
        <v>11</v>
      </c>
      <c r="I35" s="94" t="s">
        <v>11</v>
      </c>
      <c r="J35" s="73" t="s">
        <v>11</v>
      </c>
      <c r="K35" s="360" t="s">
        <v>181</v>
      </c>
      <c r="L35" s="360" t="s">
        <v>182</v>
      </c>
    </row>
    <row r="36" spans="1:12" ht="27.6" customHeight="1" thickBot="1">
      <c r="A36" s="360"/>
      <c r="B36" s="360"/>
      <c r="C36" s="358"/>
      <c r="D36" s="94" t="str">
        <f>I36</f>
        <v>-</v>
      </c>
      <c r="E36" s="94" t="s">
        <v>11</v>
      </c>
      <c r="F36" s="94" t="s">
        <v>11</v>
      </c>
      <c r="G36" s="94" t="s">
        <v>11</v>
      </c>
      <c r="H36" s="94" t="s">
        <v>11</v>
      </c>
      <c r="I36" s="94" t="s">
        <v>11</v>
      </c>
      <c r="J36" s="73" t="s">
        <v>11</v>
      </c>
      <c r="K36" s="360"/>
      <c r="L36" s="360"/>
    </row>
    <row r="37" spans="1:12" ht="27.6" customHeight="1" thickBot="1">
      <c r="A37" s="360"/>
      <c r="B37" s="360"/>
      <c r="C37" s="358"/>
      <c r="D37" s="94" t="str">
        <f>I37</f>
        <v>-</v>
      </c>
      <c r="E37" s="94" t="s">
        <v>11</v>
      </c>
      <c r="F37" s="94" t="s">
        <v>11</v>
      </c>
      <c r="G37" s="94" t="s">
        <v>11</v>
      </c>
      <c r="H37" s="95" t="s">
        <v>11</v>
      </c>
      <c r="I37" s="94" t="s">
        <v>11</v>
      </c>
      <c r="J37" s="73" t="s">
        <v>11</v>
      </c>
      <c r="K37" s="360"/>
      <c r="L37" s="360"/>
    </row>
    <row r="38" spans="1:12" ht="58.7" customHeight="1" thickBot="1">
      <c r="A38" s="360"/>
      <c r="B38" s="360"/>
      <c r="C38" s="359"/>
      <c r="D38" s="94" t="s">
        <v>11</v>
      </c>
      <c r="E38" s="94" t="s">
        <v>11</v>
      </c>
      <c r="F38" s="94" t="s">
        <v>11</v>
      </c>
      <c r="G38" s="94" t="s">
        <v>11</v>
      </c>
      <c r="H38" s="95" t="s">
        <v>11</v>
      </c>
      <c r="I38" s="94" t="s">
        <v>11</v>
      </c>
      <c r="J38" s="73" t="s">
        <v>11</v>
      </c>
      <c r="K38" s="360"/>
      <c r="L38" s="360"/>
    </row>
    <row r="39" spans="1:12" ht="35.25" customHeight="1" thickBot="1">
      <c r="A39" s="360" t="s">
        <v>66</v>
      </c>
      <c r="B39" s="360" t="s">
        <v>183</v>
      </c>
      <c r="C39" s="360" t="s">
        <v>357</v>
      </c>
      <c r="D39" s="408" t="s">
        <v>11</v>
      </c>
      <c r="E39" s="408" t="s">
        <v>11</v>
      </c>
      <c r="F39" s="405" t="s">
        <v>11</v>
      </c>
      <c r="G39" s="405" t="s">
        <v>11</v>
      </c>
      <c r="H39" s="408" t="s">
        <v>11</v>
      </c>
      <c r="I39" s="408" t="s">
        <v>11</v>
      </c>
      <c r="J39" s="360" t="s">
        <v>11</v>
      </c>
      <c r="K39" s="360" t="s">
        <v>184</v>
      </c>
      <c r="L39" s="360" t="s">
        <v>185</v>
      </c>
    </row>
    <row r="40" spans="1:12" ht="43.5" customHeight="1" thickBot="1">
      <c r="A40" s="360"/>
      <c r="B40" s="360"/>
      <c r="C40" s="360"/>
      <c r="D40" s="408"/>
      <c r="E40" s="408"/>
      <c r="F40" s="407"/>
      <c r="G40" s="407"/>
      <c r="H40" s="408"/>
      <c r="I40" s="408"/>
      <c r="J40" s="360"/>
      <c r="K40" s="360"/>
      <c r="L40" s="360"/>
    </row>
    <row r="41" spans="1:12" ht="34.35" customHeight="1" thickBot="1">
      <c r="A41" s="409" t="s">
        <v>99</v>
      </c>
      <c r="B41" s="360" t="s">
        <v>186</v>
      </c>
      <c r="C41" s="408" t="s">
        <v>357</v>
      </c>
      <c r="D41" s="410" t="s">
        <v>11</v>
      </c>
      <c r="E41" s="408" t="s">
        <v>11</v>
      </c>
      <c r="F41" s="405" t="s">
        <v>11</v>
      </c>
      <c r="G41" s="405" t="s">
        <v>11</v>
      </c>
      <c r="H41" s="410" t="s">
        <v>11</v>
      </c>
      <c r="I41" s="410" t="s">
        <v>11</v>
      </c>
      <c r="J41" s="360" t="s">
        <v>11</v>
      </c>
      <c r="K41" s="360" t="s">
        <v>187</v>
      </c>
      <c r="L41" s="360" t="s">
        <v>188</v>
      </c>
    </row>
    <row r="42" spans="1:12" ht="42.6" customHeight="1" thickBot="1">
      <c r="A42" s="409"/>
      <c r="B42" s="360"/>
      <c r="C42" s="408"/>
      <c r="D42" s="410"/>
      <c r="E42" s="408"/>
      <c r="F42" s="407"/>
      <c r="G42" s="407"/>
      <c r="H42" s="410"/>
      <c r="I42" s="410"/>
      <c r="J42" s="360"/>
      <c r="K42" s="360"/>
      <c r="L42" s="360"/>
    </row>
    <row r="43" spans="1:12" ht="37.35" customHeight="1" thickBot="1">
      <c r="A43" s="409" t="s">
        <v>101</v>
      </c>
      <c r="B43" s="360" t="s">
        <v>189</v>
      </c>
      <c r="C43" s="408" t="s">
        <v>357</v>
      </c>
      <c r="D43" s="410" t="s">
        <v>11</v>
      </c>
      <c r="E43" s="408" t="s">
        <v>11</v>
      </c>
      <c r="F43" s="405" t="s">
        <v>11</v>
      </c>
      <c r="G43" s="405" t="s">
        <v>11</v>
      </c>
      <c r="H43" s="410" t="s">
        <v>11</v>
      </c>
      <c r="I43" s="410" t="s">
        <v>11</v>
      </c>
      <c r="J43" s="360" t="s">
        <v>11</v>
      </c>
      <c r="K43" s="360" t="s">
        <v>190</v>
      </c>
      <c r="L43" s="360"/>
    </row>
    <row r="44" spans="1:12" ht="48.6" customHeight="1" thickBot="1">
      <c r="A44" s="409"/>
      <c r="B44" s="360"/>
      <c r="C44" s="408"/>
      <c r="D44" s="410"/>
      <c r="E44" s="408"/>
      <c r="F44" s="407"/>
      <c r="G44" s="407"/>
      <c r="H44" s="410"/>
      <c r="I44" s="410"/>
      <c r="J44" s="360"/>
      <c r="K44" s="360"/>
      <c r="L44" s="360"/>
    </row>
    <row r="45" spans="1:12" ht="21.6" customHeight="1" thickBot="1">
      <c r="A45" s="360" t="s">
        <v>104</v>
      </c>
      <c r="B45" s="360" t="s">
        <v>191</v>
      </c>
      <c r="C45" s="408" t="s">
        <v>357</v>
      </c>
      <c r="D45" s="410" t="s">
        <v>11</v>
      </c>
      <c r="E45" s="408" t="s">
        <v>11</v>
      </c>
      <c r="F45" s="405" t="s">
        <v>11</v>
      </c>
      <c r="G45" s="405" t="s">
        <v>11</v>
      </c>
      <c r="H45" s="410" t="s">
        <v>11</v>
      </c>
      <c r="I45" s="410" t="s">
        <v>11</v>
      </c>
      <c r="J45" s="360" t="s">
        <v>11</v>
      </c>
      <c r="K45" s="360" t="s">
        <v>192</v>
      </c>
      <c r="L45" s="360"/>
    </row>
    <row r="46" spans="1:12" ht="42.6" customHeight="1" thickBot="1">
      <c r="A46" s="360"/>
      <c r="B46" s="360"/>
      <c r="C46" s="408"/>
      <c r="D46" s="410"/>
      <c r="E46" s="408"/>
      <c r="F46" s="407"/>
      <c r="G46" s="407"/>
      <c r="H46" s="410"/>
      <c r="I46" s="410"/>
      <c r="J46" s="360"/>
      <c r="K46" s="360"/>
      <c r="L46" s="360"/>
    </row>
    <row r="47" spans="1:12" ht="41.85" customHeight="1" thickBot="1">
      <c r="A47" s="360" t="s">
        <v>107</v>
      </c>
      <c r="B47" s="360" t="s">
        <v>193</v>
      </c>
      <c r="C47" s="408" t="s">
        <v>357</v>
      </c>
      <c r="D47" s="410" t="s">
        <v>11</v>
      </c>
      <c r="E47" s="408" t="s">
        <v>11</v>
      </c>
      <c r="F47" s="405" t="s">
        <v>11</v>
      </c>
      <c r="G47" s="405" t="s">
        <v>11</v>
      </c>
      <c r="H47" s="410" t="s">
        <v>11</v>
      </c>
      <c r="I47" s="410" t="s">
        <v>11</v>
      </c>
      <c r="J47" s="360" t="s">
        <v>11</v>
      </c>
      <c r="K47" s="360" t="s">
        <v>194</v>
      </c>
      <c r="L47" s="360" t="s">
        <v>195</v>
      </c>
    </row>
    <row r="48" spans="1:12" ht="58.7" customHeight="1" thickBot="1">
      <c r="A48" s="360"/>
      <c r="B48" s="360"/>
      <c r="C48" s="408"/>
      <c r="D48" s="410"/>
      <c r="E48" s="408"/>
      <c r="F48" s="407"/>
      <c r="G48" s="407"/>
      <c r="H48" s="410"/>
      <c r="I48" s="410"/>
      <c r="J48" s="360"/>
      <c r="K48" s="360"/>
      <c r="L48" s="360"/>
    </row>
    <row r="49" spans="1:12" ht="22.7" customHeight="1" thickBot="1">
      <c r="A49" s="357" t="s">
        <v>109</v>
      </c>
      <c r="B49" s="357" t="s">
        <v>196</v>
      </c>
      <c r="C49" s="408" t="s">
        <v>357</v>
      </c>
      <c r="D49" s="410" t="s">
        <v>11</v>
      </c>
      <c r="E49" s="408" t="s">
        <v>11</v>
      </c>
      <c r="F49" s="405" t="s">
        <v>11</v>
      </c>
      <c r="G49" s="405" t="s">
        <v>11</v>
      </c>
      <c r="H49" s="410" t="s">
        <v>11</v>
      </c>
      <c r="I49" s="410" t="s">
        <v>11</v>
      </c>
      <c r="J49" s="357" t="s">
        <v>11</v>
      </c>
      <c r="K49" s="360" t="s">
        <v>197</v>
      </c>
      <c r="L49" s="357" t="s">
        <v>198</v>
      </c>
    </row>
    <row r="50" spans="1:12" ht="14.85" customHeight="1" thickBot="1">
      <c r="A50" s="357"/>
      <c r="B50" s="357"/>
      <c r="C50" s="408"/>
      <c r="D50" s="410"/>
      <c r="E50" s="408"/>
      <c r="F50" s="406"/>
      <c r="G50" s="406"/>
      <c r="H50" s="410"/>
      <c r="I50" s="410"/>
      <c r="J50" s="357"/>
      <c r="K50" s="357"/>
      <c r="L50" s="357"/>
    </row>
    <row r="51" spans="1:12" ht="26.25" customHeight="1" thickBot="1">
      <c r="A51" s="357"/>
      <c r="B51" s="357"/>
      <c r="C51" s="408"/>
      <c r="D51" s="410"/>
      <c r="E51" s="408"/>
      <c r="F51" s="407"/>
      <c r="G51" s="407"/>
      <c r="H51" s="410"/>
      <c r="I51" s="410"/>
      <c r="J51" s="357"/>
      <c r="K51" s="360"/>
      <c r="L51" s="357"/>
    </row>
    <row r="52" spans="1:12" ht="21.6" customHeight="1" thickBot="1">
      <c r="A52" s="360"/>
      <c r="B52" s="396" t="s">
        <v>73</v>
      </c>
      <c r="C52" s="97">
        <v>2017</v>
      </c>
      <c r="D52" s="96">
        <f>I52</f>
        <v>35</v>
      </c>
      <c r="E52" s="96" t="s">
        <v>11</v>
      </c>
      <c r="F52" s="155" t="s">
        <v>11</v>
      </c>
      <c r="G52" s="155" t="s">
        <v>11</v>
      </c>
      <c r="H52" s="96" t="s">
        <v>11</v>
      </c>
      <c r="I52" s="96">
        <f>I13+I30</f>
        <v>35</v>
      </c>
      <c r="J52" s="72" t="s">
        <v>11</v>
      </c>
      <c r="K52" s="360"/>
      <c r="L52" s="360"/>
    </row>
    <row r="53" spans="1:12" ht="29.85" customHeight="1" thickBot="1">
      <c r="A53" s="360"/>
      <c r="B53" s="396"/>
      <c r="C53" s="98">
        <v>2018</v>
      </c>
      <c r="D53" s="96">
        <f>I53</f>
        <v>22.1</v>
      </c>
      <c r="E53" s="96" t="s">
        <v>11</v>
      </c>
      <c r="F53" s="155" t="s">
        <v>11</v>
      </c>
      <c r="G53" s="155" t="s">
        <v>11</v>
      </c>
      <c r="H53" s="96" t="s">
        <v>11</v>
      </c>
      <c r="I53" s="96">
        <f>I14+I31</f>
        <v>22.1</v>
      </c>
      <c r="J53" s="73" t="s">
        <v>11</v>
      </c>
      <c r="K53" s="360"/>
      <c r="L53" s="360"/>
    </row>
    <row r="54" spans="1:12" ht="29.85" customHeight="1" thickBot="1">
      <c r="A54" s="360"/>
      <c r="B54" s="396"/>
      <c r="C54" s="98">
        <v>2019</v>
      </c>
      <c r="D54" s="96">
        <f>D32+D15</f>
        <v>25</v>
      </c>
      <c r="E54" s="96" t="s">
        <v>11</v>
      </c>
      <c r="F54" s="155" t="s">
        <v>11</v>
      </c>
      <c r="G54" s="155" t="s">
        <v>11</v>
      </c>
      <c r="H54" s="96" t="s">
        <v>11</v>
      </c>
      <c r="I54" s="96">
        <f>I15+I32</f>
        <v>25</v>
      </c>
      <c r="J54" s="73" t="s">
        <v>11</v>
      </c>
      <c r="K54" s="360"/>
      <c r="L54" s="360"/>
    </row>
    <row r="55" spans="1:12" ht="29.85" customHeight="1" thickBot="1">
      <c r="A55" s="360"/>
      <c r="B55" s="396"/>
      <c r="C55" s="98">
        <v>2020</v>
      </c>
      <c r="D55" s="198">
        <f>D33+D16</f>
        <v>25</v>
      </c>
      <c r="E55" s="198"/>
      <c r="F55" s="198"/>
      <c r="G55" s="198"/>
      <c r="H55" s="198"/>
      <c r="I55" s="198">
        <f>D55</f>
        <v>25</v>
      </c>
      <c r="J55" s="193"/>
      <c r="K55" s="360"/>
      <c r="L55" s="360"/>
    </row>
    <row r="56" spans="1:12" ht="32.85" customHeight="1" thickBot="1">
      <c r="A56" s="360"/>
      <c r="B56" s="396"/>
      <c r="C56" s="98">
        <v>2021</v>
      </c>
      <c r="D56" s="96">
        <f>D34+D17</f>
        <v>25</v>
      </c>
      <c r="E56" s="96" t="s">
        <v>11</v>
      </c>
      <c r="F56" s="155" t="s">
        <v>11</v>
      </c>
      <c r="G56" s="155" t="s">
        <v>11</v>
      </c>
      <c r="H56" s="96" t="s">
        <v>11</v>
      </c>
      <c r="I56" s="96">
        <f>D56</f>
        <v>25</v>
      </c>
      <c r="J56" s="73"/>
      <c r="K56" s="360"/>
      <c r="L56" s="360"/>
    </row>
    <row r="57" spans="1:12" ht="58.7" customHeight="1" thickBot="1">
      <c r="A57" s="360"/>
      <c r="B57" s="396"/>
      <c r="C57" s="98" t="s">
        <v>357</v>
      </c>
      <c r="D57" s="96">
        <f>D56+D55+D54+D53+D52</f>
        <v>132.1</v>
      </c>
      <c r="E57" s="96" t="s">
        <v>11</v>
      </c>
      <c r="F57" s="155" t="s">
        <v>11</v>
      </c>
      <c r="G57" s="155" t="s">
        <v>11</v>
      </c>
      <c r="H57" s="96" t="s">
        <v>11</v>
      </c>
      <c r="I57" s="96">
        <f>I56+I55+I54+I53+I52</f>
        <v>132.1</v>
      </c>
      <c r="J57" s="73" t="s">
        <v>11</v>
      </c>
      <c r="K57" s="360"/>
      <c r="L57" s="360"/>
    </row>
  </sheetData>
  <sheetProtection selectLockedCells="1" selectUnlockedCells="1"/>
  <mergeCells count="155">
    <mergeCell ref="A1:L1"/>
    <mergeCell ref="F41:F42"/>
    <mergeCell ref="G41:G42"/>
    <mergeCell ref="F43:F44"/>
    <mergeCell ref="G43:G44"/>
    <mergeCell ref="F45:F46"/>
    <mergeCell ref="G45:G46"/>
    <mergeCell ref="F47:F48"/>
    <mergeCell ref="G47:G48"/>
    <mergeCell ref="E45:E46"/>
    <mergeCell ref="H45:H46"/>
    <mergeCell ref="I45:I46"/>
    <mergeCell ref="J45:J46"/>
    <mergeCell ref="K45:K46"/>
    <mergeCell ref="J47:J48"/>
    <mergeCell ref="K47:K48"/>
    <mergeCell ref="L39:L40"/>
    <mergeCell ref="A41:A42"/>
    <mergeCell ref="B41:B42"/>
    <mergeCell ref="C41:C42"/>
    <mergeCell ref="D41:D42"/>
    <mergeCell ref="E41:E42"/>
    <mergeCell ref="H41:H42"/>
    <mergeCell ref="I41:I42"/>
    <mergeCell ref="F49:F51"/>
    <mergeCell ref="G49:G51"/>
    <mergeCell ref="A52:A57"/>
    <mergeCell ref="B52:B57"/>
    <mergeCell ref="K52:K57"/>
    <mergeCell ref="L52:L57"/>
    <mergeCell ref="L47:L48"/>
    <mergeCell ref="A49:A51"/>
    <mergeCell ref="B49:B51"/>
    <mergeCell ref="C49:C51"/>
    <mergeCell ref="D49:D51"/>
    <mergeCell ref="E49:E51"/>
    <mergeCell ref="H49:H51"/>
    <mergeCell ref="I49:I51"/>
    <mergeCell ref="J49:J51"/>
    <mergeCell ref="K49:K51"/>
    <mergeCell ref="L49:L51"/>
    <mergeCell ref="A47:A48"/>
    <mergeCell ref="B47:B48"/>
    <mergeCell ref="C47:C48"/>
    <mergeCell ref="D47:D48"/>
    <mergeCell ref="E47:E48"/>
    <mergeCell ref="H47:H48"/>
    <mergeCell ref="I47:I48"/>
    <mergeCell ref="J41:J42"/>
    <mergeCell ref="K41:K42"/>
    <mergeCell ref="L41:L46"/>
    <mergeCell ref="A43:A44"/>
    <mergeCell ref="B43:B44"/>
    <mergeCell ref="C43:C44"/>
    <mergeCell ref="D43:D44"/>
    <mergeCell ref="E43:E44"/>
    <mergeCell ref="H43:H44"/>
    <mergeCell ref="I43:I44"/>
    <mergeCell ref="J43:J44"/>
    <mergeCell ref="K43:K44"/>
    <mergeCell ref="A45:A46"/>
    <mergeCell ref="B45:B46"/>
    <mergeCell ref="C45:C46"/>
    <mergeCell ref="D45:D46"/>
    <mergeCell ref="A39:A40"/>
    <mergeCell ref="B39:B40"/>
    <mergeCell ref="C39:C40"/>
    <mergeCell ref="D39:D40"/>
    <mergeCell ref="E39:E40"/>
    <mergeCell ref="H39:H40"/>
    <mergeCell ref="I39:I40"/>
    <mergeCell ref="J39:J40"/>
    <mergeCell ref="K39:K40"/>
    <mergeCell ref="F39:F40"/>
    <mergeCell ref="G39:G40"/>
    <mergeCell ref="L28:L29"/>
    <mergeCell ref="A30:A34"/>
    <mergeCell ref="B30:B34"/>
    <mergeCell ref="K30:K34"/>
    <mergeCell ref="L30:L34"/>
    <mergeCell ref="A35:A38"/>
    <mergeCell ref="B35:B38"/>
    <mergeCell ref="K35:K38"/>
    <mergeCell ref="L35:L38"/>
    <mergeCell ref="A28:A29"/>
    <mergeCell ref="B28:B29"/>
    <mergeCell ref="C28:C29"/>
    <mergeCell ref="D28:D29"/>
    <mergeCell ref="E28:E29"/>
    <mergeCell ref="H28:H29"/>
    <mergeCell ref="I28:I29"/>
    <mergeCell ref="J28:J29"/>
    <mergeCell ref="K28:K29"/>
    <mergeCell ref="F28:F29"/>
    <mergeCell ref="G28:G29"/>
    <mergeCell ref="C35:C38"/>
    <mergeCell ref="L22:L24"/>
    <mergeCell ref="A25:A27"/>
    <mergeCell ref="B25:B27"/>
    <mergeCell ref="C25:C27"/>
    <mergeCell ref="D25:D27"/>
    <mergeCell ref="E25:E27"/>
    <mergeCell ref="H25:H27"/>
    <mergeCell ref="I25:I27"/>
    <mergeCell ref="J25:J27"/>
    <mergeCell ref="K25:K27"/>
    <mergeCell ref="L25:L27"/>
    <mergeCell ref="A22:A24"/>
    <mergeCell ref="B22:B24"/>
    <mergeCell ref="C22:C24"/>
    <mergeCell ref="D22:D24"/>
    <mergeCell ref="E22:E24"/>
    <mergeCell ref="H22:H24"/>
    <mergeCell ref="I22:I24"/>
    <mergeCell ref="J22:J24"/>
    <mergeCell ref="K22:K24"/>
    <mergeCell ref="F22:F24"/>
    <mergeCell ref="G22:G24"/>
    <mergeCell ref="F25:F27"/>
    <mergeCell ref="G25:G27"/>
    <mergeCell ref="A10:L10"/>
    <mergeCell ref="A11:L11"/>
    <mergeCell ref="A12:L12"/>
    <mergeCell ref="A13:A17"/>
    <mergeCell ref="B13:B17"/>
    <mergeCell ref="K13:K17"/>
    <mergeCell ref="L13:L17"/>
    <mergeCell ref="A19:A21"/>
    <mergeCell ref="B19:B21"/>
    <mergeCell ref="C19:C21"/>
    <mergeCell ref="D19:D21"/>
    <mergeCell ref="E19:E21"/>
    <mergeCell ref="H19:H21"/>
    <mergeCell ref="I19:I21"/>
    <mergeCell ref="J19:J21"/>
    <mergeCell ref="K19:K21"/>
    <mergeCell ref="L19:L21"/>
    <mergeCell ref="F19:F21"/>
    <mergeCell ref="G19:G21"/>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s>
  <pageMargins left="0.27569444444444446" right="0.2" top="0.27986111111111112" bottom="0.2" header="0.51180555555555551" footer="0.51180555555555551"/>
  <pageSetup paperSize="9" scale="45" firstPageNumber="0" orientation="landscape" horizontalDpi="300" verticalDpi="300" r:id="rId1"/>
  <headerFooter alignWithMargins="0"/>
  <rowBreaks count="1" manualBreakCount="1">
    <brk id="34" max="16383" man="1"/>
  </rowBreaks>
</worksheet>
</file>

<file path=xl/worksheets/sheet6.xml><?xml version="1.0" encoding="utf-8"?>
<worksheet xmlns="http://schemas.openxmlformats.org/spreadsheetml/2006/main" xmlns:r="http://schemas.openxmlformats.org/officeDocument/2006/relationships">
  <dimension ref="A1:M195"/>
  <sheetViews>
    <sheetView view="pageBreakPreview" topLeftCell="A157" zoomScale="60" workbookViewId="0">
      <selection activeCell="A183" sqref="A183:L183"/>
    </sheetView>
  </sheetViews>
  <sheetFormatPr defaultColWidth="9" defaultRowHeight="16.5" customHeight="1"/>
  <cols>
    <col min="1" max="1" width="5.85546875" style="3" customWidth="1"/>
    <col min="2" max="2" width="51.140625" style="99" customWidth="1"/>
    <col min="3" max="3" width="16.140625" style="3" customWidth="1"/>
    <col min="4" max="4" width="20.5703125" style="3" customWidth="1"/>
    <col min="5" max="7" width="17" style="3" customWidth="1"/>
    <col min="8" max="8" width="20.42578125" style="3" customWidth="1"/>
    <col min="9" max="9" width="20.28515625" style="3" customWidth="1"/>
    <col min="10" max="10" width="14.7109375" style="3" customWidth="1"/>
    <col min="11" max="11" width="50.85546875" style="3" customWidth="1"/>
    <col min="12" max="12" width="36.140625" style="3" customWidth="1"/>
    <col min="13" max="16384" width="9" style="3"/>
  </cols>
  <sheetData>
    <row r="1" spans="1:12" ht="72.95" customHeight="1">
      <c r="B1" s="442"/>
      <c r="C1" s="443"/>
      <c r="D1" s="443"/>
      <c r="E1" s="443"/>
      <c r="F1" s="443"/>
      <c r="G1" s="443"/>
      <c r="H1" s="443"/>
      <c r="I1" s="443"/>
      <c r="J1" s="443"/>
      <c r="K1" s="443"/>
      <c r="L1" s="443"/>
    </row>
    <row r="2" spans="1:12" s="100" customFormat="1" ht="42.75" customHeight="1">
      <c r="A2" s="423" t="s">
        <v>354</v>
      </c>
      <c r="B2" s="423"/>
      <c r="C2" s="423"/>
      <c r="D2" s="423"/>
      <c r="E2" s="423"/>
      <c r="F2" s="423"/>
      <c r="G2" s="423"/>
      <c r="H2" s="423"/>
      <c r="I2" s="423"/>
      <c r="J2" s="423"/>
      <c r="K2" s="423"/>
      <c r="L2" s="423"/>
    </row>
    <row r="3" spans="1:12" s="100" customFormat="1" ht="30.4" customHeight="1" thickBot="1">
      <c r="A3" s="424" t="s">
        <v>199</v>
      </c>
      <c r="B3" s="424"/>
      <c r="C3" s="424"/>
      <c r="D3" s="424"/>
      <c r="E3" s="424"/>
      <c r="F3" s="424"/>
      <c r="G3" s="424"/>
      <c r="H3" s="424"/>
      <c r="I3" s="424"/>
      <c r="J3" s="424"/>
      <c r="K3" s="424"/>
      <c r="L3" s="424"/>
    </row>
    <row r="4" spans="1:12" s="100" customFormat="1" ht="30.75" customHeight="1" thickBot="1">
      <c r="A4" s="360" t="s">
        <v>28</v>
      </c>
      <c r="B4" s="360" t="s">
        <v>1</v>
      </c>
      <c r="C4" s="360" t="s">
        <v>2</v>
      </c>
      <c r="D4" s="360" t="s">
        <v>157</v>
      </c>
      <c r="E4" s="360" t="s">
        <v>30</v>
      </c>
      <c r="F4" s="357"/>
      <c r="G4" s="357"/>
      <c r="H4" s="357"/>
      <c r="I4" s="357"/>
      <c r="J4" s="360" t="s">
        <v>7</v>
      </c>
      <c r="K4" s="360" t="s">
        <v>355</v>
      </c>
      <c r="L4" s="360" t="s">
        <v>350</v>
      </c>
    </row>
    <row r="5" spans="1:12" s="100" customFormat="1" ht="17.25" customHeight="1" thickBot="1">
      <c r="A5" s="360"/>
      <c r="B5" s="360"/>
      <c r="C5" s="360"/>
      <c r="D5" s="360"/>
      <c r="E5" s="374" t="s">
        <v>5</v>
      </c>
      <c r="F5" s="378" t="s">
        <v>6</v>
      </c>
      <c r="G5" s="379"/>
      <c r="H5" s="379"/>
      <c r="I5" s="380"/>
      <c r="J5" s="377"/>
      <c r="K5" s="360"/>
      <c r="L5" s="360"/>
    </row>
    <row r="6" spans="1:12" s="100" customFormat="1" ht="17.25" customHeight="1" thickBot="1">
      <c r="A6" s="360"/>
      <c r="B6" s="360"/>
      <c r="C6" s="360"/>
      <c r="D6" s="360"/>
      <c r="E6" s="360"/>
      <c r="F6" s="445" t="s">
        <v>8</v>
      </c>
      <c r="G6" s="446"/>
      <c r="H6" s="446"/>
      <c r="I6" s="383" t="s">
        <v>9</v>
      </c>
      <c r="J6" s="377"/>
      <c r="K6" s="360"/>
      <c r="L6" s="360"/>
    </row>
    <row r="7" spans="1:12" s="100" customFormat="1" ht="17.25" customHeight="1" thickBot="1">
      <c r="A7" s="360"/>
      <c r="B7" s="360"/>
      <c r="C7" s="360"/>
      <c r="D7" s="360"/>
      <c r="E7" s="374"/>
      <c r="F7" s="383" t="s">
        <v>346</v>
      </c>
      <c r="G7" s="447" t="s">
        <v>347</v>
      </c>
      <c r="H7" s="448"/>
      <c r="I7" s="403"/>
      <c r="J7" s="377"/>
      <c r="K7" s="360"/>
      <c r="L7" s="360"/>
    </row>
    <row r="8" spans="1:12" s="100" customFormat="1" ht="51.75" customHeight="1" thickBot="1">
      <c r="A8" s="360"/>
      <c r="B8" s="360"/>
      <c r="C8" s="360"/>
      <c r="D8" s="360"/>
      <c r="E8" s="374"/>
      <c r="F8" s="384"/>
      <c r="G8" s="73" t="s">
        <v>348</v>
      </c>
      <c r="H8" s="164" t="s">
        <v>349</v>
      </c>
      <c r="I8" s="384"/>
      <c r="J8" s="377"/>
      <c r="K8" s="360"/>
      <c r="L8" s="360"/>
    </row>
    <row r="9" spans="1:12" s="100" customFormat="1" ht="17.25" customHeight="1" thickBot="1">
      <c r="A9" s="74">
        <v>1</v>
      </c>
      <c r="B9" s="73">
        <v>2</v>
      </c>
      <c r="C9" s="73">
        <v>3</v>
      </c>
      <c r="D9" s="73">
        <v>4</v>
      </c>
      <c r="E9" s="73">
        <v>5</v>
      </c>
      <c r="F9" s="73">
        <v>6</v>
      </c>
      <c r="G9" s="73">
        <v>7</v>
      </c>
      <c r="H9" s="73">
        <v>8</v>
      </c>
      <c r="I9" s="73">
        <v>9</v>
      </c>
      <c r="J9" s="73">
        <v>10</v>
      </c>
      <c r="K9" s="73">
        <v>11</v>
      </c>
      <c r="L9" s="73">
        <v>12</v>
      </c>
    </row>
    <row r="10" spans="1:12" s="100" customFormat="1" ht="24" customHeight="1" thickBot="1">
      <c r="A10" s="355" t="s">
        <v>200</v>
      </c>
      <c r="B10" s="355"/>
      <c r="C10" s="355"/>
      <c r="D10" s="355"/>
      <c r="E10" s="355"/>
      <c r="F10" s="355"/>
      <c r="G10" s="355"/>
      <c r="H10" s="355"/>
      <c r="I10" s="355"/>
      <c r="J10" s="355"/>
      <c r="K10" s="355"/>
      <c r="L10" s="355"/>
    </row>
    <row r="11" spans="1:12" s="100" customFormat="1" ht="17.25" customHeight="1">
      <c r="A11" s="449" t="s">
        <v>201</v>
      </c>
      <c r="B11" s="449"/>
      <c r="C11" s="449"/>
      <c r="D11" s="449"/>
      <c r="E11" s="449"/>
      <c r="F11" s="449"/>
      <c r="G11" s="449"/>
      <c r="H11" s="449"/>
      <c r="I11" s="449"/>
      <c r="J11" s="449"/>
      <c r="K11" s="449"/>
      <c r="L11" s="449"/>
    </row>
    <row r="12" spans="1:12" s="100" customFormat="1" ht="54" customHeight="1" thickBot="1">
      <c r="A12" s="450" t="s">
        <v>202</v>
      </c>
      <c r="B12" s="450"/>
      <c r="C12" s="450"/>
      <c r="D12" s="450"/>
      <c r="E12" s="450"/>
      <c r="F12" s="450"/>
      <c r="G12" s="450"/>
      <c r="H12" s="450"/>
      <c r="I12" s="450"/>
      <c r="J12" s="450"/>
      <c r="K12" s="450"/>
      <c r="L12" s="450"/>
    </row>
    <row r="13" spans="1:12" ht="105.75" customHeight="1" thickBot="1">
      <c r="A13" s="101">
        <v>1</v>
      </c>
      <c r="B13" s="101" t="s">
        <v>203</v>
      </c>
      <c r="C13" s="201" t="s">
        <v>357</v>
      </c>
      <c r="D13" s="101" t="s">
        <v>11</v>
      </c>
      <c r="E13" s="101" t="s">
        <v>11</v>
      </c>
      <c r="F13" s="158" t="s">
        <v>11</v>
      </c>
      <c r="G13" s="158" t="s">
        <v>11</v>
      </c>
      <c r="H13" s="101" t="s">
        <v>11</v>
      </c>
      <c r="I13" s="101" t="s">
        <v>11</v>
      </c>
      <c r="J13" s="101" t="s">
        <v>11</v>
      </c>
      <c r="K13" s="101" t="s">
        <v>204</v>
      </c>
      <c r="L13" s="101" t="s">
        <v>205</v>
      </c>
    </row>
    <row r="14" spans="1:12" ht="91.5" customHeight="1" thickBot="1">
      <c r="A14" s="101">
        <v>2</v>
      </c>
      <c r="B14" s="101" t="s">
        <v>206</v>
      </c>
      <c r="C14" s="201" t="s">
        <v>357</v>
      </c>
      <c r="D14" s="101"/>
      <c r="E14" s="101" t="s">
        <v>11</v>
      </c>
      <c r="F14" s="158" t="s">
        <v>11</v>
      </c>
      <c r="G14" s="158" t="s">
        <v>11</v>
      </c>
      <c r="H14" s="101" t="s">
        <v>11</v>
      </c>
      <c r="I14" s="101" t="s">
        <v>11</v>
      </c>
      <c r="J14" s="101" t="s">
        <v>11</v>
      </c>
      <c r="K14" s="101" t="s">
        <v>207</v>
      </c>
      <c r="L14" s="101" t="s">
        <v>208</v>
      </c>
    </row>
    <row r="15" spans="1:12" ht="114.75" customHeight="1" thickBot="1">
      <c r="A15" s="101">
        <v>3</v>
      </c>
      <c r="B15" s="101" t="s">
        <v>209</v>
      </c>
      <c r="C15" s="201" t="s">
        <v>357</v>
      </c>
      <c r="D15" s="101" t="s">
        <v>11</v>
      </c>
      <c r="E15" s="101" t="s">
        <v>11</v>
      </c>
      <c r="F15" s="158" t="s">
        <v>11</v>
      </c>
      <c r="G15" s="158" t="s">
        <v>11</v>
      </c>
      <c r="H15" s="101" t="s">
        <v>11</v>
      </c>
      <c r="I15" s="101" t="s">
        <v>11</v>
      </c>
      <c r="J15" s="101" t="s">
        <v>11</v>
      </c>
      <c r="K15" s="101" t="s">
        <v>210</v>
      </c>
      <c r="L15" s="101" t="s">
        <v>211</v>
      </c>
    </row>
    <row r="16" spans="1:12" ht="96.75" customHeight="1" thickBot="1">
      <c r="A16" s="101">
        <v>4</v>
      </c>
      <c r="B16" s="101" t="s">
        <v>212</v>
      </c>
      <c r="C16" s="201" t="s">
        <v>357</v>
      </c>
      <c r="D16" s="101" t="s">
        <v>11</v>
      </c>
      <c r="E16" s="101" t="s">
        <v>11</v>
      </c>
      <c r="F16" s="158" t="s">
        <v>11</v>
      </c>
      <c r="G16" s="158" t="s">
        <v>11</v>
      </c>
      <c r="H16" s="101" t="s">
        <v>11</v>
      </c>
      <c r="I16" s="101" t="s">
        <v>11</v>
      </c>
      <c r="J16" s="101" t="s">
        <v>11</v>
      </c>
      <c r="K16" s="101" t="s">
        <v>213</v>
      </c>
      <c r="L16" s="101" t="s">
        <v>211</v>
      </c>
    </row>
    <row r="17" spans="1:12" ht="59.25" customHeight="1" thickBot="1">
      <c r="A17" s="101">
        <v>5</v>
      </c>
      <c r="B17" s="101" t="s">
        <v>214</v>
      </c>
      <c r="C17" s="201" t="s">
        <v>357</v>
      </c>
      <c r="D17" s="101" t="s">
        <v>11</v>
      </c>
      <c r="E17" s="101" t="s">
        <v>11</v>
      </c>
      <c r="F17" s="158" t="s">
        <v>11</v>
      </c>
      <c r="G17" s="158" t="s">
        <v>11</v>
      </c>
      <c r="H17" s="101" t="s">
        <v>11</v>
      </c>
      <c r="I17" s="101" t="s">
        <v>11</v>
      </c>
      <c r="J17" s="101" t="s">
        <v>11</v>
      </c>
      <c r="K17" s="101" t="s">
        <v>215</v>
      </c>
      <c r="L17" s="101" t="s">
        <v>216</v>
      </c>
    </row>
    <row r="18" spans="1:12" ht="145.69999999999999" customHeight="1" thickBot="1">
      <c r="A18" s="101">
        <v>6</v>
      </c>
      <c r="B18" s="101" t="s">
        <v>217</v>
      </c>
      <c r="C18" s="201" t="s">
        <v>357</v>
      </c>
      <c r="D18" s="101" t="s">
        <v>11</v>
      </c>
      <c r="E18" s="101" t="s">
        <v>11</v>
      </c>
      <c r="F18" s="158" t="s">
        <v>11</v>
      </c>
      <c r="G18" s="158" t="s">
        <v>11</v>
      </c>
      <c r="H18" s="101" t="s">
        <v>11</v>
      </c>
      <c r="I18" s="101" t="s">
        <v>11</v>
      </c>
      <c r="J18" s="101" t="s">
        <v>11</v>
      </c>
      <c r="K18" s="101" t="s">
        <v>218</v>
      </c>
      <c r="L18" s="101" t="s">
        <v>219</v>
      </c>
    </row>
    <row r="19" spans="1:12" ht="79.5" customHeight="1" thickBot="1">
      <c r="A19" s="101">
        <v>7</v>
      </c>
      <c r="B19" s="101" t="s">
        <v>220</v>
      </c>
      <c r="C19" s="201" t="s">
        <v>357</v>
      </c>
      <c r="D19" s="101" t="s">
        <v>11</v>
      </c>
      <c r="E19" s="101" t="s">
        <v>11</v>
      </c>
      <c r="F19" s="158" t="s">
        <v>11</v>
      </c>
      <c r="G19" s="158" t="s">
        <v>11</v>
      </c>
      <c r="H19" s="101" t="s">
        <v>11</v>
      </c>
      <c r="I19" s="101" t="s">
        <v>11</v>
      </c>
      <c r="J19" s="101" t="s">
        <v>11</v>
      </c>
      <c r="K19" s="101" t="s">
        <v>221</v>
      </c>
      <c r="L19" s="101" t="s">
        <v>216</v>
      </c>
    </row>
    <row r="20" spans="1:12" ht="57" customHeight="1" thickBot="1">
      <c r="A20" s="422">
        <v>8</v>
      </c>
      <c r="B20" s="101" t="s">
        <v>222</v>
      </c>
      <c r="C20" s="422" t="s">
        <v>357</v>
      </c>
      <c r="D20" s="101" t="s">
        <v>11</v>
      </c>
      <c r="E20" s="101" t="s">
        <v>11</v>
      </c>
      <c r="F20" s="158" t="s">
        <v>11</v>
      </c>
      <c r="G20" s="158" t="s">
        <v>11</v>
      </c>
      <c r="H20" s="101" t="s">
        <v>11</v>
      </c>
      <c r="I20" s="101" t="s">
        <v>11</v>
      </c>
      <c r="J20" s="101" t="s">
        <v>11</v>
      </c>
      <c r="K20" s="101"/>
      <c r="L20" s="422" t="s">
        <v>223</v>
      </c>
    </row>
    <row r="21" spans="1:12" ht="34.5" customHeight="1" thickBot="1">
      <c r="A21" s="422"/>
      <c r="B21" s="102" t="s">
        <v>224</v>
      </c>
      <c r="C21" s="422"/>
      <c r="D21" s="101" t="s">
        <v>11</v>
      </c>
      <c r="E21" s="101" t="s">
        <v>11</v>
      </c>
      <c r="F21" s="158" t="s">
        <v>11</v>
      </c>
      <c r="G21" s="158" t="s">
        <v>11</v>
      </c>
      <c r="H21" s="101" t="s">
        <v>11</v>
      </c>
      <c r="I21" s="101" t="s">
        <v>11</v>
      </c>
      <c r="J21" s="101" t="s">
        <v>11</v>
      </c>
      <c r="K21" s="101" t="s">
        <v>225</v>
      </c>
      <c r="L21" s="422"/>
    </row>
    <row r="22" spans="1:12" ht="63" customHeight="1" thickBot="1">
      <c r="A22" s="422"/>
      <c r="B22" s="102" t="s">
        <v>226</v>
      </c>
      <c r="C22" s="422"/>
      <c r="D22" s="101" t="s">
        <v>11</v>
      </c>
      <c r="E22" s="101" t="s">
        <v>11</v>
      </c>
      <c r="F22" s="158" t="s">
        <v>11</v>
      </c>
      <c r="G22" s="158" t="s">
        <v>11</v>
      </c>
      <c r="H22" s="101" t="s">
        <v>11</v>
      </c>
      <c r="I22" s="101" t="s">
        <v>11</v>
      </c>
      <c r="J22" s="101" t="s">
        <v>11</v>
      </c>
      <c r="K22" s="101" t="s">
        <v>227</v>
      </c>
      <c r="L22" s="422"/>
    </row>
    <row r="23" spans="1:12" ht="56.85" customHeight="1" thickBot="1">
      <c r="A23" s="422"/>
      <c r="B23" s="102" t="s">
        <v>228</v>
      </c>
      <c r="C23" s="422"/>
      <c r="D23" s="101" t="s">
        <v>229</v>
      </c>
      <c r="E23" s="101" t="s">
        <v>229</v>
      </c>
      <c r="F23" s="158" t="s">
        <v>11</v>
      </c>
      <c r="G23" s="158" t="s">
        <v>11</v>
      </c>
      <c r="H23" s="101" t="s">
        <v>229</v>
      </c>
      <c r="I23" s="101" t="s">
        <v>229</v>
      </c>
      <c r="J23" s="101" t="s">
        <v>11</v>
      </c>
      <c r="K23" s="101" t="s">
        <v>227</v>
      </c>
      <c r="L23" s="422"/>
    </row>
    <row r="24" spans="1:12" ht="81.95" customHeight="1" thickBot="1">
      <c r="A24" s="101">
        <v>9</v>
      </c>
      <c r="B24" s="101" t="s">
        <v>230</v>
      </c>
      <c r="C24" s="201" t="s">
        <v>357</v>
      </c>
      <c r="D24" s="101" t="s">
        <v>11</v>
      </c>
      <c r="E24" s="101" t="s">
        <v>11</v>
      </c>
      <c r="F24" s="158" t="s">
        <v>11</v>
      </c>
      <c r="G24" s="158" t="s">
        <v>11</v>
      </c>
      <c r="H24" s="101" t="s">
        <v>11</v>
      </c>
      <c r="I24" s="101" t="s">
        <v>11</v>
      </c>
      <c r="J24" s="101" t="s">
        <v>11</v>
      </c>
      <c r="K24" s="101" t="s">
        <v>231</v>
      </c>
      <c r="L24" s="101" t="s">
        <v>232</v>
      </c>
    </row>
    <row r="25" spans="1:12" ht="85.7" customHeight="1" thickBot="1">
      <c r="A25" s="101">
        <v>10</v>
      </c>
      <c r="B25" s="101" t="s">
        <v>233</v>
      </c>
      <c r="C25" s="201" t="s">
        <v>357</v>
      </c>
      <c r="D25" s="101" t="s">
        <v>11</v>
      </c>
      <c r="E25" s="101" t="s">
        <v>11</v>
      </c>
      <c r="F25" s="158" t="s">
        <v>11</v>
      </c>
      <c r="G25" s="158" t="s">
        <v>11</v>
      </c>
      <c r="H25" s="101" t="s">
        <v>11</v>
      </c>
      <c r="I25" s="101" t="s">
        <v>11</v>
      </c>
      <c r="J25" s="101" t="s">
        <v>11</v>
      </c>
      <c r="K25" s="101" t="s">
        <v>234</v>
      </c>
      <c r="L25" s="101" t="s">
        <v>235</v>
      </c>
    </row>
    <row r="26" spans="1:12" ht="41.25" customHeight="1" thickBot="1">
      <c r="A26" s="101">
        <v>11</v>
      </c>
      <c r="B26" s="101" t="s">
        <v>236</v>
      </c>
      <c r="C26" s="201" t="s">
        <v>357</v>
      </c>
      <c r="D26" s="101" t="s">
        <v>237</v>
      </c>
      <c r="E26" s="101" t="s">
        <v>237</v>
      </c>
      <c r="F26" s="158" t="s">
        <v>237</v>
      </c>
      <c r="G26" s="158" t="s">
        <v>237</v>
      </c>
      <c r="H26" s="101" t="s">
        <v>237</v>
      </c>
      <c r="I26" s="101" t="s">
        <v>237</v>
      </c>
      <c r="J26" s="101" t="s">
        <v>11</v>
      </c>
      <c r="K26" s="101" t="s">
        <v>238</v>
      </c>
      <c r="L26" s="422" t="s">
        <v>239</v>
      </c>
    </row>
    <row r="27" spans="1:12" ht="56.25" customHeight="1" thickBot="1">
      <c r="A27" s="101">
        <v>12</v>
      </c>
      <c r="B27" s="101" t="s">
        <v>240</v>
      </c>
      <c r="C27" s="201" t="s">
        <v>357</v>
      </c>
      <c r="D27" s="101" t="s">
        <v>229</v>
      </c>
      <c r="E27" s="101" t="s">
        <v>229</v>
      </c>
      <c r="F27" s="158" t="s">
        <v>229</v>
      </c>
      <c r="G27" s="158" t="s">
        <v>229</v>
      </c>
      <c r="H27" s="101" t="s">
        <v>229</v>
      </c>
      <c r="I27" s="101" t="s">
        <v>229</v>
      </c>
      <c r="J27" s="101" t="s">
        <v>11</v>
      </c>
      <c r="K27" s="101" t="s">
        <v>238</v>
      </c>
      <c r="L27" s="422"/>
    </row>
    <row r="28" spans="1:12" ht="38.25" customHeight="1" thickBot="1">
      <c r="A28" s="101">
        <v>13</v>
      </c>
      <c r="B28" s="101" t="s">
        <v>241</v>
      </c>
      <c r="C28" s="201" t="s">
        <v>357</v>
      </c>
      <c r="D28" s="101" t="s">
        <v>237</v>
      </c>
      <c r="E28" s="101" t="s">
        <v>237</v>
      </c>
      <c r="F28" s="158" t="s">
        <v>237</v>
      </c>
      <c r="G28" s="158" t="s">
        <v>237</v>
      </c>
      <c r="H28" s="101" t="s">
        <v>237</v>
      </c>
      <c r="I28" s="101" t="s">
        <v>237</v>
      </c>
      <c r="J28" s="101" t="s">
        <v>11</v>
      </c>
      <c r="K28" s="101" t="s">
        <v>238</v>
      </c>
      <c r="L28" s="422"/>
    </row>
    <row r="29" spans="1:12" ht="53.25" customHeight="1" thickBot="1">
      <c r="A29" s="101">
        <v>14</v>
      </c>
      <c r="B29" s="101" t="s">
        <v>242</v>
      </c>
      <c r="C29" s="201" t="s">
        <v>357</v>
      </c>
      <c r="D29" s="101" t="s">
        <v>237</v>
      </c>
      <c r="E29" s="101" t="s">
        <v>237</v>
      </c>
      <c r="F29" s="158" t="s">
        <v>237</v>
      </c>
      <c r="G29" s="158" t="s">
        <v>237</v>
      </c>
      <c r="H29" s="101" t="s">
        <v>237</v>
      </c>
      <c r="I29" s="101" t="s">
        <v>237</v>
      </c>
      <c r="J29" s="101" t="s">
        <v>11</v>
      </c>
      <c r="K29" s="101" t="s">
        <v>238</v>
      </c>
      <c r="L29" s="422"/>
    </row>
    <row r="30" spans="1:12" ht="53.65" customHeight="1" thickBot="1">
      <c r="A30" s="422">
        <v>15</v>
      </c>
      <c r="B30" s="101" t="s">
        <v>243</v>
      </c>
      <c r="C30" s="422" t="s">
        <v>357</v>
      </c>
      <c r="D30" s="101" t="s">
        <v>11</v>
      </c>
      <c r="E30" s="101" t="s">
        <v>11</v>
      </c>
      <c r="F30" s="158" t="s">
        <v>11</v>
      </c>
      <c r="G30" s="158" t="s">
        <v>11</v>
      </c>
      <c r="H30" s="101" t="s">
        <v>11</v>
      </c>
      <c r="I30" s="101" t="s">
        <v>11</v>
      </c>
      <c r="J30" s="101" t="s">
        <v>11</v>
      </c>
      <c r="K30" s="101" t="s">
        <v>244</v>
      </c>
      <c r="L30" s="422"/>
    </row>
    <row r="31" spans="1:12" ht="49.7" customHeight="1" thickBot="1">
      <c r="A31" s="422"/>
      <c r="B31" s="102" t="s">
        <v>245</v>
      </c>
      <c r="C31" s="422"/>
      <c r="D31" s="101" t="s">
        <v>11</v>
      </c>
      <c r="E31" s="101" t="s">
        <v>11</v>
      </c>
      <c r="F31" s="158" t="s">
        <v>11</v>
      </c>
      <c r="G31" s="158" t="s">
        <v>11</v>
      </c>
      <c r="H31" s="101" t="s">
        <v>11</v>
      </c>
      <c r="I31" s="101" t="s">
        <v>11</v>
      </c>
      <c r="J31" s="101" t="s">
        <v>11</v>
      </c>
      <c r="K31" s="101" t="s">
        <v>244</v>
      </c>
      <c r="L31" s="422"/>
    </row>
    <row r="32" spans="1:12" ht="46.5" customHeight="1" thickBot="1">
      <c r="A32" s="422"/>
      <c r="B32" s="102" t="s">
        <v>246</v>
      </c>
      <c r="C32" s="422"/>
      <c r="D32" s="101" t="s">
        <v>11</v>
      </c>
      <c r="E32" s="101" t="s">
        <v>11</v>
      </c>
      <c r="F32" s="158" t="s">
        <v>11</v>
      </c>
      <c r="G32" s="158" t="s">
        <v>11</v>
      </c>
      <c r="H32" s="101" t="s">
        <v>11</v>
      </c>
      <c r="I32" s="101" t="s">
        <v>11</v>
      </c>
      <c r="J32" s="101" t="s">
        <v>11</v>
      </c>
      <c r="K32" s="101" t="s">
        <v>244</v>
      </c>
      <c r="L32" s="422"/>
    </row>
    <row r="33" spans="1:13" ht="80.849999999999994" customHeight="1" thickBot="1">
      <c r="A33" s="101">
        <v>16</v>
      </c>
      <c r="B33" s="101" t="s">
        <v>247</v>
      </c>
      <c r="C33" s="201" t="s">
        <v>357</v>
      </c>
      <c r="D33" s="101" t="s">
        <v>11</v>
      </c>
      <c r="E33" s="101" t="s">
        <v>11</v>
      </c>
      <c r="F33" s="158" t="s">
        <v>11</v>
      </c>
      <c r="G33" s="158" t="s">
        <v>11</v>
      </c>
      <c r="H33" s="101" t="s">
        <v>11</v>
      </c>
      <c r="I33" s="101" t="s">
        <v>11</v>
      </c>
      <c r="J33" s="101"/>
      <c r="K33" s="103" t="s">
        <v>248</v>
      </c>
      <c r="L33" s="101" t="s">
        <v>249</v>
      </c>
    </row>
    <row r="34" spans="1:13" ht="96.95" customHeight="1" thickBot="1">
      <c r="A34" s="101">
        <v>17</v>
      </c>
      <c r="B34" s="101" t="s">
        <v>250</v>
      </c>
      <c r="C34" s="201" t="s">
        <v>357</v>
      </c>
      <c r="D34" s="101" t="s">
        <v>11</v>
      </c>
      <c r="E34" s="101" t="s">
        <v>11</v>
      </c>
      <c r="F34" s="158" t="s">
        <v>11</v>
      </c>
      <c r="G34" s="158" t="s">
        <v>11</v>
      </c>
      <c r="H34" s="101" t="s">
        <v>11</v>
      </c>
      <c r="I34" s="101" t="s">
        <v>11</v>
      </c>
      <c r="J34" s="101" t="s">
        <v>11</v>
      </c>
      <c r="K34" s="103" t="s">
        <v>251</v>
      </c>
      <c r="L34" s="101" t="s">
        <v>252</v>
      </c>
    </row>
    <row r="35" spans="1:13" ht="102.75" customHeight="1" thickBot="1">
      <c r="A35" s="101">
        <v>18</v>
      </c>
      <c r="B35" s="101" t="s">
        <v>253</v>
      </c>
      <c r="C35" s="201" t="s">
        <v>357</v>
      </c>
      <c r="D35" s="101" t="s">
        <v>11</v>
      </c>
      <c r="E35" s="101" t="s">
        <v>11</v>
      </c>
      <c r="F35" s="158" t="s">
        <v>11</v>
      </c>
      <c r="G35" s="158" t="s">
        <v>11</v>
      </c>
      <c r="H35" s="101" t="s">
        <v>11</v>
      </c>
      <c r="I35" s="101" t="s">
        <v>11</v>
      </c>
      <c r="J35" s="101" t="s">
        <v>11</v>
      </c>
      <c r="K35" s="101" t="s">
        <v>254</v>
      </c>
      <c r="L35" s="101" t="s">
        <v>255</v>
      </c>
    </row>
    <row r="36" spans="1:13" ht="68.45" customHeight="1" thickBot="1">
      <c r="A36" s="101">
        <v>19</v>
      </c>
      <c r="B36" s="101" t="s">
        <v>256</v>
      </c>
      <c r="C36" s="201" t="s">
        <v>357</v>
      </c>
      <c r="D36" s="101" t="s">
        <v>11</v>
      </c>
      <c r="E36" s="101" t="s">
        <v>11</v>
      </c>
      <c r="F36" s="158" t="s">
        <v>11</v>
      </c>
      <c r="G36" s="158" t="s">
        <v>11</v>
      </c>
      <c r="H36" s="101" t="s">
        <v>11</v>
      </c>
      <c r="I36" s="101" t="s">
        <v>11</v>
      </c>
      <c r="J36" s="101" t="s">
        <v>11</v>
      </c>
      <c r="K36" s="101" t="s">
        <v>257</v>
      </c>
      <c r="L36" s="101" t="s">
        <v>258</v>
      </c>
    </row>
    <row r="37" spans="1:13" ht="25.7" customHeight="1" thickBot="1">
      <c r="A37" s="422">
        <v>20</v>
      </c>
      <c r="B37" s="422" t="s">
        <v>259</v>
      </c>
      <c r="C37" s="101">
        <v>2017</v>
      </c>
      <c r="D37" s="104">
        <f>I37</f>
        <v>5</v>
      </c>
      <c r="E37" s="104" t="s">
        <v>11</v>
      </c>
      <c r="F37" s="104" t="s">
        <v>11</v>
      </c>
      <c r="G37" s="104" t="s">
        <v>11</v>
      </c>
      <c r="H37" s="104" t="s">
        <v>11</v>
      </c>
      <c r="I37" s="104">
        <v>5</v>
      </c>
      <c r="J37" s="101" t="s">
        <v>11</v>
      </c>
      <c r="K37" s="422" t="s">
        <v>260</v>
      </c>
      <c r="L37" s="422" t="s">
        <v>261</v>
      </c>
    </row>
    <row r="38" spans="1:13" ht="28.5" customHeight="1" thickBot="1">
      <c r="A38" s="422"/>
      <c r="B38" s="422"/>
      <c r="C38" s="101">
        <v>2018</v>
      </c>
      <c r="D38" s="104">
        <f>I38</f>
        <v>5</v>
      </c>
      <c r="E38" s="104" t="s">
        <v>11</v>
      </c>
      <c r="F38" s="104" t="s">
        <v>11</v>
      </c>
      <c r="G38" s="104" t="s">
        <v>11</v>
      </c>
      <c r="H38" s="104" t="s">
        <v>11</v>
      </c>
      <c r="I38" s="104">
        <v>5</v>
      </c>
      <c r="J38" s="101" t="s">
        <v>11</v>
      </c>
      <c r="K38" s="422"/>
      <c r="L38" s="422"/>
    </row>
    <row r="39" spans="1:13" ht="24.95" customHeight="1" thickBot="1">
      <c r="A39" s="422"/>
      <c r="B39" s="422"/>
      <c r="C39" s="101">
        <v>2019</v>
      </c>
      <c r="D39" s="104">
        <v>3</v>
      </c>
      <c r="E39" s="104" t="s">
        <v>11</v>
      </c>
      <c r="F39" s="104" t="s">
        <v>11</v>
      </c>
      <c r="G39" s="104" t="s">
        <v>11</v>
      </c>
      <c r="H39" s="104" t="s">
        <v>11</v>
      </c>
      <c r="I39" s="104">
        <v>3</v>
      </c>
      <c r="J39" s="101" t="s">
        <v>11</v>
      </c>
      <c r="K39" s="422"/>
      <c r="L39" s="422"/>
    </row>
    <row r="40" spans="1:13" ht="24.95" customHeight="1" thickBot="1">
      <c r="A40" s="422"/>
      <c r="B40" s="422"/>
      <c r="C40" s="201">
        <v>2020</v>
      </c>
      <c r="D40" s="104">
        <v>3</v>
      </c>
      <c r="E40" s="104"/>
      <c r="F40" s="104"/>
      <c r="G40" s="104"/>
      <c r="H40" s="104"/>
      <c r="I40" s="104">
        <v>3</v>
      </c>
      <c r="J40" s="201"/>
      <c r="K40" s="422"/>
      <c r="L40" s="422"/>
    </row>
    <row r="41" spans="1:13" ht="24.95" customHeight="1" thickBot="1">
      <c r="A41" s="422"/>
      <c r="B41" s="422"/>
      <c r="C41" s="101">
        <v>2021</v>
      </c>
      <c r="D41" s="104">
        <v>3</v>
      </c>
      <c r="E41" s="104" t="s">
        <v>11</v>
      </c>
      <c r="F41" s="104" t="s">
        <v>11</v>
      </c>
      <c r="G41" s="104" t="s">
        <v>11</v>
      </c>
      <c r="H41" s="104" t="s">
        <v>11</v>
      </c>
      <c r="I41" s="104">
        <v>3</v>
      </c>
      <c r="J41" s="101" t="s">
        <v>11</v>
      </c>
      <c r="K41" s="422"/>
      <c r="L41" s="422"/>
    </row>
    <row r="42" spans="1:13" ht="90" customHeight="1" thickBot="1">
      <c r="A42" s="101">
        <v>21</v>
      </c>
      <c r="B42" s="101" t="s">
        <v>262</v>
      </c>
      <c r="C42" s="201" t="s">
        <v>357</v>
      </c>
      <c r="D42" s="101" t="s">
        <v>11</v>
      </c>
      <c r="E42" s="101" t="s">
        <v>11</v>
      </c>
      <c r="F42" s="158" t="s">
        <v>11</v>
      </c>
      <c r="G42" s="158" t="s">
        <v>11</v>
      </c>
      <c r="H42" s="101" t="s">
        <v>11</v>
      </c>
      <c r="I42" s="101" t="s">
        <v>11</v>
      </c>
      <c r="J42" s="101" t="s">
        <v>11</v>
      </c>
      <c r="K42" s="101" t="s">
        <v>263</v>
      </c>
      <c r="L42" s="105" t="s">
        <v>264</v>
      </c>
    </row>
    <row r="43" spans="1:13" ht="56.85" customHeight="1" thickBot="1">
      <c r="A43" s="101">
        <v>22</v>
      </c>
      <c r="B43" s="101" t="s">
        <v>265</v>
      </c>
      <c r="C43" s="201" t="s">
        <v>357</v>
      </c>
      <c r="D43" s="101" t="s">
        <v>11</v>
      </c>
      <c r="E43" s="101" t="s">
        <v>11</v>
      </c>
      <c r="F43" s="158" t="s">
        <v>11</v>
      </c>
      <c r="G43" s="158" t="s">
        <v>11</v>
      </c>
      <c r="H43" s="101" t="s">
        <v>11</v>
      </c>
      <c r="I43" s="101" t="s">
        <v>11</v>
      </c>
      <c r="J43" s="101" t="s">
        <v>11</v>
      </c>
      <c r="K43" s="101" t="s">
        <v>266</v>
      </c>
      <c r="L43" s="101" t="s">
        <v>267</v>
      </c>
    </row>
    <row r="44" spans="1:13" ht="46.15" customHeight="1" thickBot="1">
      <c r="A44" s="106">
        <v>23</v>
      </c>
      <c r="B44" s="106" t="s">
        <v>268</v>
      </c>
      <c r="C44" s="199" t="s">
        <v>357</v>
      </c>
      <c r="D44" s="106" t="s">
        <v>269</v>
      </c>
      <c r="E44" s="106" t="s">
        <v>269</v>
      </c>
      <c r="F44" s="157" t="s">
        <v>269</v>
      </c>
      <c r="G44" s="157" t="s">
        <v>269</v>
      </c>
      <c r="H44" s="106" t="s">
        <v>269</v>
      </c>
      <c r="I44" s="106" t="s">
        <v>269</v>
      </c>
      <c r="J44" s="106" t="s">
        <v>269</v>
      </c>
      <c r="K44" s="106" t="s">
        <v>270</v>
      </c>
      <c r="L44" s="106" t="s">
        <v>271</v>
      </c>
    </row>
    <row r="45" spans="1:13" ht="21" customHeight="1" thickBot="1">
      <c r="A45" s="428" t="s">
        <v>272</v>
      </c>
      <c r="B45" s="428"/>
      <c r="C45" s="428"/>
      <c r="D45" s="428"/>
      <c r="E45" s="428"/>
      <c r="F45" s="428"/>
      <c r="G45" s="428"/>
      <c r="H45" s="428"/>
      <c r="I45" s="428"/>
      <c r="J45" s="428"/>
      <c r="K45" s="428"/>
      <c r="L45" s="428"/>
    </row>
    <row r="46" spans="1:13" ht="19.5" customHeight="1">
      <c r="A46" s="429" t="s">
        <v>273</v>
      </c>
      <c r="B46" s="429"/>
      <c r="C46" s="429"/>
      <c r="D46" s="429"/>
      <c r="E46" s="429"/>
      <c r="F46" s="429"/>
      <c r="G46" s="429"/>
      <c r="H46" s="429"/>
      <c r="I46" s="429"/>
      <c r="J46" s="429"/>
      <c r="K46" s="429"/>
      <c r="L46" s="429"/>
    </row>
    <row r="47" spans="1:13" ht="18" customHeight="1" thickBot="1">
      <c r="A47" s="430" t="s">
        <v>274</v>
      </c>
      <c r="B47" s="430"/>
      <c r="C47" s="430"/>
      <c r="D47" s="430"/>
      <c r="E47" s="430"/>
      <c r="F47" s="430"/>
      <c r="G47" s="430"/>
      <c r="H47" s="430"/>
      <c r="I47" s="430"/>
      <c r="J47" s="430"/>
      <c r="K47" s="430"/>
      <c r="L47" s="430"/>
    </row>
    <row r="48" spans="1:13" s="108" customFormat="1" ht="131.44999999999999" customHeight="1" thickBot="1">
      <c r="A48" s="101">
        <v>24</v>
      </c>
      <c r="B48" s="101" t="s">
        <v>275</v>
      </c>
      <c r="C48" s="101" t="s">
        <v>276</v>
      </c>
      <c r="D48" s="101" t="s">
        <v>11</v>
      </c>
      <c r="E48" s="101" t="s">
        <v>11</v>
      </c>
      <c r="F48" s="158" t="s">
        <v>11</v>
      </c>
      <c r="G48" s="158" t="s">
        <v>11</v>
      </c>
      <c r="H48" s="101" t="s">
        <v>11</v>
      </c>
      <c r="I48" s="101" t="s">
        <v>11</v>
      </c>
      <c r="J48" s="101" t="s">
        <v>11</v>
      </c>
      <c r="K48" s="101" t="s">
        <v>277</v>
      </c>
      <c r="L48" s="101" t="s">
        <v>278</v>
      </c>
      <c r="M48" s="107"/>
    </row>
    <row r="49" spans="1:13" s="112" customFormat="1" ht="132.4" customHeight="1" thickBot="1">
      <c r="A49" s="101">
        <v>25</v>
      </c>
      <c r="B49" s="101" t="s">
        <v>279</v>
      </c>
      <c r="C49" s="101" t="s">
        <v>276</v>
      </c>
      <c r="D49" s="101" t="s">
        <v>11</v>
      </c>
      <c r="E49" s="101" t="s">
        <v>11</v>
      </c>
      <c r="F49" s="158" t="s">
        <v>11</v>
      </c>
      <c r="G49" s="158" t="s">
        <v>11</v>
      </c>
      <c r="H49" s="101" t="s">
        <v>11</v>
      </c>
      <c r="I49" s="101" t="s">
        <v>11</v>
      </c>
      <c r="J49" s="101" t="s">
        <v>11</v>
      </c>
      <c r="K49" s="109" t="s">
        <v>280</v>
      </c>
      <c r="L49" s="110" t="s">
        <v>281</v>
      </c>
      <c r="M49" s="111"/>
    </row>
    <row r="50" spans="1:13" ht="120.75" customHeight="1" thickBot="1">
      <c r="A50" s="101">
        <v>26</v>
      </c>
      <c r="B50" s="101" t="s">
        <v>282</v>
      </c>
      <c r="C50" s="201" t="s">
        <v>357</v>
      </c>
      <c r="D50" s="101" t="s">
        <v>11</v>
      </c>
      <c r="E50" s="101" t="s">
        <v>11</v>
      </c>
      <c r="F50" s="158" t="s">
        <v>11</v>
      </c>
      <c r="G50" s="158" t="s">
        <v>11</v>
      </c>
      <c r="H50" s="101" t="s">
        <v>11</v>
      </c>
      <c r="I50" s="101" t="s">
        <v>11</v>
      </c>
      <c r="J50" s="101"/>
      <c r="K50" s="113" t="s">
        <v>283</v>
      </c>
      <c r="L50" s="101" t="s">
        <v>284</v>
      </c>
    </row>
    <row r="51" spans="1:13" s="112" customFormat="1" ht="75.75" customHeight="1" thickBot="1">
      <c r="A51" s="101">
        <v>27</v>
      </c>
      <c r="B51" s="101" t="s">
        <v>285</v>
      </c>
      <c r="C51" s="101" t="s">
        <v>276</v>
      </c>
      <c r="D51" s="101" t="s">
        <v>11</v>
      </c>
      <c r="E51" s="101" t="s">
        <v>11</v>
      </c>
      <c r="F51" s="158" t="s">
        <v>11</v>
      </c>
      <c r="G51" s="158" t="s">
        <v>11</v>
      </c>
      <c r="H51" s="101" t="s">
        <v>11</v>
      </c>
      <c r="I51" s="101" t="s">
        <v>11</v>
      </c>
      <c r="J51" s="101" t="s">
        <v>11</v>
      </c>
      <c r="K51" s="102" t="s">
        <v>286</v>
      </c>
      <c r="L51" s="101" t="s">
        <v>287</v>
      </c>
      <c r="M51" s="111"/>
    </row>
    <row r="52" spans="1:13" s="115" customFormat="1" ht="106.5" customHeight="1" thickBot="1">
      <c r="A52" s="101">
        <v>28</v>
      </c>
      <c r="B52" s="101" t="s">
        <v>288</v>
      </c>
      <c r="C52" s="101" t="s">
        <v>276</v>
      </c>
      <c r="D52" s="101" t="s">
        <v>11</v>
      </c>
      <c r="E52" s="101" t="s">
        <v>11</v>
      </c>
      <c r="F52" s="158" t="s">
        <v>11</v>
      </c>
      <c r="G52" s="158" t="s">
        <v>11</v>
      </c>
      <c r="H52" s="101" t="s">
        <v>11</v>
      </c>
      <c r="I52" s="101" t="s">
        <v>11</v>
      </c>
      <c r="J52" s="101" t="s">
        <v>11</v>
      </c>
      <c r="K52" s="113" t="s">
        <v>289</v>
      </c>
      <c r="L52" s="101" t="s">
        <v>290</v>
      </c>
      <c r="M52" s="114"/>
    </row>
    <row r="53" spans="1:13" ht="67.7" customHeight="1" thickBot="1">
      <c r="A53" s="101">
        <v>29</v>
      </c>
      <c r="B53" s="101" t="s">
        <v>291</v>
      </c>
      <c r="C53" s="201" t="s">
        <v>357</v>
      </c>
      <c r="D53" s="101" t="s">
        <v>11</v>
      </c>
      <c r="E53" s="101" t="s">
        <v>11</v>
      </c>
      <c r="F53" s="158" t="s">
        <v>11</v>
      </c>
      <c r="G53" s="158" t="s">
        <v>11</v>
      </c>
      <c r="H53" s="101" t="s">
        <v>11</v>
      </c>
      <c r="I53" s="101" t="s">
        <v>11</v>
      </c>
      <c r="J53" s="101" t="s">
        <v>11</v>
      </c>
      <c r="K53" s="113" t="s">
        <v>292</v>
      </c>
      <c r="L53" s="101" t="s">
        <v>258</v>
      </c>
    </row>
    <row r="54" spans="1:13" ht="39" customHeight="1" thickBot="1">
      <c r="A54" s="413">
        <v>30</v>
      </c>
      <c r="B54" s="434" t="s">
        <v>303</v>
      </c>
      <c r="C54" s="425">
        <v>2018</v>
      </c>
      <c r="D54" s="172">
        <f>D55+D56+D57+D58+D59+D60</f>
        <v>1731.203</v>
      </c>
      <c r="E54" s="137">
        <f>E55+E56+E57+E58+E59+E60</f>
        <v>0</v>
      </c>
      <c r="F54" s="137"/>
      <c r="G54" s="137"/>
      <c r="H54" s="137">
        <f>H55+H56+H57+H58+H59+H60</f>
        <v>0</v>
      </c>
      <c r="I54" s="137">
        <f>I55+I56+I57+I58+I59+I60</f>
        <v>1731.203</v>
      </c>
      <c r="J54" s="137">
        <f>J55+J56+J57+J58+J59+J60</f>
        <v>0</v>
      </c>
      <c r="K54" s="136" t="s">
        <v>344</v>
      </c>
      <c r="L54" s="101"/>
    </row>
    <row r="55" spans="1:13" ht="39.4" customHeight="1" thickBot="1">
      <c r="A55" s="414"/>
      <c r="B55" s="435"/>
      <c r="C55" s="426"/>
      <c r="D55" s="171">
        <v>215.65299999999999</v>
      </c>
      <c r="E55" s="101">
        <v>0</v>
      </c>
      <c r="F55" s="158"/>
      <c r="G55" s="158"/>
      <c r="H55" s="101">
        <v>0</v>
      </c>
      <c r="I55" s="132">
        <v>215.65299999999999</v>
      </c>
      <c r="J55" s="101">
        <v>0</v>
      </c>
      <c r="K55" s="113" t="s">
        <v>293</v>
      </c>
      <c r="L55" s="413" t="s">
        <v>331</v>
      </c>
    </row>
    <row r="56" spans="1:13" ht="29.45" customHeight="1" thickBot="1">
      <c r="A56" s="414"/>
      <c r="B56" s="435"/>
      <c r="C56" s="426"/>
      <c r="D56" s="116">
        <v>246</v>
      </c>
      <c r="E56" s="101">
        <v>0</v>
      </c>
      <c r="F56" s="158"/>
      <c r="G56" s="158"/>
      <c r="H56" s="101">
        <v>0</v>
      </c>
      <c r="I56" s="132">
        <v>246</v>
      </c>
      <c r="J56" s="101">
        <v>0</v>
      </c>
      <c r="K56" s="113" t="s">
        <v>294</v>
      </c>
      <c r="L56" s="414"/>
    </row>
    <row r="57" spans="1:13" ht="31.5" customHeight="1" thickBot="1">
      <c r="A57" s="414"/>
      <c r="B57" s="435"/>
      <c r="C57" s="426"/>
      <c r="D57" s="116">
        <v>122</v>
      </c>
      <c r="E57" s="101">
        <v>0</v>
      </c>
      <c r="F57" s="158"/>
      <c r="G57" s="158"/>
      <c r="H57" s="101">
        <v>0</v>
      </c>
      <c r="I57" s="132">
        <v>122</v>
      </c>
      <c r="J57" s="101">
        <v>0</v>
      </c>
      <c r="K57" s="113" t="s">
        <v>295</v>
      </c>
      <c r="L57" s="414"/>
    </row>
    <row r="58" spans="1:13" ht="35.65" customHeight="1" thickBot="1">
      <c r="A58" s="414"/>
      <c r="B58" s="435"/>
      <c r="C58" s="426"/>
      <c r="D58" s="116">
        <v>100</v>
      </c>
      <c r="E58" s="101">
        <v>0</v>
      </c>
      <c r="F58" s="158"/>
      <c r="G58" s="158"/>
      <c r="H58" s="101">
        <v>0</v>
      </c>
      <c r="I58" s="132">
        <v>100</v>
      </c>
      <c r="J58" s="101">
        <v>0</v>
      </c>
      <c r="K58" s="113" t="s">
        <v>296</v>
      </c>
      <c r="L58" s="414"/>
    </row>
    <row r="59" spans="1:13" ht="29.45" customHeight="1" thickBot="1">
      <c r="A59" s="414"/>
      <c r="B59" s="435"/>
      <c r="C59" s="426"/>
      <c r="D59" s="116">
        <v>950</v>
      </c>
      <c r="E59" s="101">
        <v>0</v>
      </c>
      <c r="F59" s="158"/>
      <c r="G59" s="158"/>
      <c r="H59" s="101">
        <v>0</v>
      </c>
      <c r="I59" s="132">
        <v>950</v>
      </c>
      <c r="J59" s="101">
        <v>0</v>
      </c>
      <c r="K59" s="113" t="s">
        <v>297</v>
      </c>
      <c r="L59" s="414"/>
    </row>
    <row r="60" spans="1:13" ht="27.6" customHeight="1" thickBot="1">
      <c r="A60" s="414"/>
      <c r="B60" s="435"/>
      <c r="C60" s="426"/>
      <c r="D60" s="116">
        <v>97.55</v>
      </c>
      <c r="E60" s="101">
        <v>0</v>
      </c>
      <c r="F60" s="158"/>
      <c r="G60" s="158"/>
      <c r="H60" s="101">
        <v>0</v>
      </c>
      <c r="I60" s="132">
        <v>97.55</v>
      </c>
      <c r="J60" s="101">
        <v>0</v>
      </c>
      <c r="K60" s="113" t="s">
        <v>298</v>
      </c>
      <c r="L60" s="414"/>
    </row>
    <row r="61" spans="1:13" ht="27.6" customHeight="1" thickBot="1">
      <c r="A61" s="414"/>
      <c r="B61" s="435"/>
      <c r="C61" s="426"/>
      <c r="D61" s="131">
        <f>D62+D63+D64+D65+D66+D67+D68</f>
        <v>5429.1564700000008</v>
      </c>
      <c r="E61" s="131">
        <f>E62+E63+E64+E65+E66+E67+E68</f>
        <v>0</v>
      </c>
      <c r="F61" s="131"/>
      <c r="G61" s="131"/>
      <c r="H61" s="131">
        <f>H62+H63+H64+H65+H66+H67+H68</f>
        <v>0</v>
      </c>
      <c r="I61" s="131">
        <f>I62+I63+I64+I65+I66+I67+I68</f>
        <v>5429.1564699999999</v>
      </c>
      <c r="J61" s="131">
        <f>J62+J63+J64+J65+J66+J67+J68</f>
        <v>0</v>
      </c>
      <c r="K61" s="136" t="s">
        <v>343</v>
      </c>
      <c r="L61" s="414"/>
    </row>
    <row r="62" spans="1:13" ht="34.9" customHeight="1" thickBot="1">
      <c r="A62" s="414"/>
      <c r="B62" s="435"/>
      <c r="C62" s="426"/>
      <c r="D62" s="131">
        <f>I62</f>
        <v>773</v>
      </c>
      <c r="E62" s="119">
        <f>E106+E117+E128+E139+E151+E167</f>
        <v>0</v>
      </c>
      <c r="F62" s="119"/>
      <c r="G62" s="119"/>
      <c r="H62" s="119">
        <f>H106+H117+H128+H139+H151+H167</f>
        <v>0</v>
      </c>
      <c r="I62" s="131">
        <f>I106+I117+I128+I139+I151+I167</f>
        <v>773</v>
      </c>
      <c r="J62" s="119">
        <f>J106+J117+J128+J139+J151+J167</f>
        <v>0</v>
      </c>
      <c r="K62" s="113" t="s">
        <v>339</v>
      </c>
      <c r="L62" s="414"/>
    </row>
    <row r="63" spans="1:13" ht="31.5" customHeight="1" thickBot="1">
      <c r="A63" s="414"/>
      <c r="B63" s="435"/>
      <c r="C63" s="426"/>
      <c r="D63" s="131">
        <f>D107+D118+D129+D140+D152</f>
        <v>1854.3840200000002</v>
      </c>
      <c r="E63" s="119">
        <f>E107+E118+E129+E140+E152</f>
        <v>0</v>
      </c>
      <c r="F63" s="119"/>
      <c r="G63" s="119"/>
      <c r="H63" s="119">
        <f>H107+H118+H129+H140+H152</f>
        <v>0</v>
      </c>
      <c r="I63" s="131">
        <v>1854.38402</v>
      </c>
      <c r="J63" s="119">
        <f>J107+J118+J129+J140+J152</f>
        <v>0</v>
      </c>
      <c r="K63" s="113" t="s">
        <v>338</v>
      </c>
      <c r="L63" s="414"/>
    </row>
    <row r="64" spans="1:13" ht="35.65" customHeight="1" thickBot="1">
      <c r="A64" s="414"/>
      <c r="B64" s="435"/>
      <c r="C64" s="426"/>
      <c r="D64" s="131">
        <f t="shared" ref="D64:D68" si="0">I64</f>
        <v>488.41918000000004</v>
      </c>
      <c r="E64" s="119">
        <f>E108+E119+E130+E141+E153</f>
        <v>0</v>
      </c>
      <c r="F64" s="119"/>
      <c r="G64" s="119"/>
      <c r="H64" s="119">
        <f>H108+H119+H130+H141+H153</f>
        <v>0</v>
      </c>
      <c r="I64" s="131">
        <f>I108+I119+I130+I141+I153</f>
        <v>488.41918000000004</v>
      </c>
      <c r="J64" s="119">
        <f>J108+J119+J130+J141+J153</f>
        <v>0</v>
      </c>
      <c r="K64" s="113" t="s">
        <v>337</v>
      </c>
      <c r="L64" s="414"/>
    </row>
    <row r="65" spans="1:12" ht="35.65" customHeight="1" thickBot="1">
      <c r="A65" s="414"/>
      <c r="B65" s="435"/>
      <c r="C65" s="426"/>
      <c r="D65" s="131">
        <f t="shared" si="0"/>
        <v>704.11299999999994</v>
      </c>
      <c r="E65" s="117">
        <v>0</v>
      </c>
      <c r="F65" s="117"/>
      <c r="G65" s="117"/>
      <c r="H65" s="119">
        <f>H120+H131+H142+H154</f>
        <v>0</v>
      </c>
      <c r="I65" s="131">
        <f>I109+I120+I131+I142+I154</f>
        <v>704.11299999999994</v>
      </c>
      <c r="J65" s="119">
        <f>J120+J131+J142+J154</f>
        <v>0</v>
      </c>
      <c r="K65" s="113" t="s">
        <v>336</v>
      </c>
      <c r="L65" s="414"/>
    </row>
    <row r="66" spans="1:12" ht="36.6" customHeight="1" thickBot="1">
      <c r="A66" s="414"/>
      <c r="B66" s="435"/>
      <c r="C66" s="426"/>
      <c r="D66" s="131">
        <f>D121+D143</f>
        <v>746.36099999999999</v>
      </c>
      <c r="E66" s="117">
        <v>0</v>
      </c>
      <c r="F66" s="117"/>
      <c r="G66" s="117"/>
      <c r="H66" s="117">
        <v>0</v>
      </c>
      <c r="I66" s="131">
        <v>746.36099999999999</v>
      </c>
      <c r="J66" s="117">
        <v>0</v>
      </c>
      <c r="K66" s="113" t="s">
        <v>335</v>
      </c>
      <c r="L66" s="414"/>
    </row>
    <row r="67" spans="1:12" ht="40.15" customHeight="1" thickBot="1">
      <c r="A67" s="414"/>
      <c r="B67" s="435"/>
      <c r="C67" s="426"/>
      <c r="D67" s="131">
        <v>562.87927000000002</v>
      </c>
      <c r="E67" s="117">
        <v>0</v>
      </c>
      <c r="F67" s="117"/>
      <c r="G67" s="117"/>
      <c r="H67" s="117">
        <v>0</v>
      </c>
      <c r="I67" s="131">
        <v>562.87927000000002</v>
      </c>
      <c r="J67" s="117">
        <v>0</v>
      </c>
      <c r="K67" s="113" t="s">
        <v>334</v>
      </c>
      <c r="L67" s="414"/>
    </row>
    <row r="68" spans="1:12" ht="40.15" customHeight="1" thickBot="1">
      <c r="A68" s="414"/>
      <c r="B68" s="435"/>
      <c r="C68" s="427"/>
      <c r="D68" s="131">
        <f t="shared" si="0"/>
        <v>300</v>
      </c>
      <c r="E68" s="117">
        <v>0</v>
      </c>
      <c r="F68" s="117"/>
      <c r="G68" s="117"/>
      <c r="H68" s="117">
        <v>0</v>
      </c>
      <c r="I68" s="131">
        <f>I145+I157+I173</f>
        <v>300</v>
      </c>
      <c r="J68" s="117">
        <v>0</v>
      </c>
      <c r="K68" s="113" t="s">
        <v>333</v>
      </c>
      <c r="L68" s="414"/>
    </row>
    <row r="69" spans="1:12" ht="40.15" customHeight="1" thickBot="1">
      <c r="A69" s="414"/>
      <c r="B69" s="435"/>
      <c r="C69" s="413">
        <v>2019</v>
      </c>
      <c r="D69" s="131">
        <v>0</v>
      </c>
      <c r="E69" s="117"/>
      <c r="F69" s="117"/>
      <c r="G69" s="117"/>
      <c r="H69" s="117"/>
      <c r="I69" s="131">
        <v>0</v>
      </c>
      <c r="J69" s="117"/>
      <c r="K69" s="113" t="s">
        <v>293</v>
      </c>
      <c r="L69" s="414"/>
    </row>
    <row r="70" spans="1:12" ht="40.15" customHeight="1" thickBot="1">
      <c r="A70" s="414"/>
      <c r="B70" s="435"/>
      <c r="C70" s="414"/>
      <c r="D70" s="131">
        <v>492</v>
      </c>
      <c r="E70" s="117"/>
      <c r="F70" s="117"/>
      <c r="G70" s="117"/>
      <c r="H70" s="117"/>
      <c r="I70" s="131">
        <v>492</v>
      </c>
      <c r="J70" s="117"/>
      <c r="K70" s="113" t="s">
        <v>294</v>
      </c>
      <c r="L70" s="414"/>
    </row>
    <row r="71" spans="1:12" ht="40.15" customHeight="1" thickBot="1">
      <c r="A71" s="414"/>
      <c r="B71" s="435"/>
      <c r="C71" s="414"/>
      <c r="D71" s="131">
        <v>0</v>
      </c>
      <c r="E71" s="117"/>
      <c r="F71" s="117"/>
      <c r="G71" s="117"/>
      <c r="H71" s="117"/>
      <c r="I71" s="131">
        <v>0</v>
      </c>
      <c r="J71" s="117"/>
      <c r="K71" s="113" t="s">
        <v>295</v>
      </c>
      <c r="L71" s="414"/>
    </row>
    <row r="72" spans="1:12" ht="40.15" customHeight="1" thickBot="1">
      <c r="A72" s="414"/>
      <c r="B72" s="435"/>
      <c r="C72" s="414"/>
      <c r="D72" s="131">
        <v>200</v>
      </c>
      <c r="E72" s="117"/>
      <c r="F72" s="117"/>
      <c r="G72" s="117"/>
      <c r="H72" s="117"/>
      <c r="I72" s="131">
        <v>200</v>
      </c>
      <c r="J72" s="117"/>
      <c r="K72" s="113" t="s">
        <v>296</v>
      </c>
      <c r="L72" s="414"/>
    </row>
    <row r="73" spans="1:12" ht="40.15" customHeight="1" thickBot="1">
      <c r="A73" s="414"/>
      <c r="B73" s="435"/>
      <c r="C73" s="414"/>
      <c r="D73" s="131">
        <v>80</v>
      </c>
      <c r="E73" s="117"/>
      <c r="F73" s="117"/>
      <c r="G73" s="117"/>
      <c r="H73" s="117"/>
      <c r="I73" s="131">
        <v>80</v>
      </c>
      <c r="J73" s="117"/>
      <c r="K73" s="113" t="s">
        <v>297</v>
      </c>
      <c r="L73" s="414"/>
    </row>
    <row r="74" spans="1:12" ht="40.15" customHeight="1" thickBot="1">
      <c r="A74" s="414"/>
      <c r="B74" s="435"/>
      <c r="C74" s="414"/>
      <c r="D74" s="131">
        <v>300</v>
      </c>
      <c r="E74" s="117"/>
      <c r="F74" s="117"/>
      <c r="G74" s="117"/>
      <c r="H74" s="117"/>
      <c r="I74" s="131">
        <v>300</v>
      </c>
      <c r="J74" s="117"/>
      <c r="K74" s="113" t="s">
        <v>298</v>
      </c>
      <c r="L74" s="414"/>
    </row>
    <row r="75" spans="1:12" ht="40.15" customHeight="1" thickBot="1">
      <c r="A75" s="414"/>
      <c r="B75" s="435"/>
      <c r="C75" s="414"/>
      <c r="D75" s="131">
        <v>0</v>
      </c>
      <c r="E75" s="117"/>
      <c r="F75" s="117"/>
      <c r="G75" s="117"/>
      <c r="H75" s="117"/>
      <c r="I75" s="131">
        <v>0</v>
      </c>
      <c r="J75" s="117"/>
      <c r="K75" s="113" t="s">
        <v>339</v>
      </c>
      <c r="L75" s="414"/>
    </row>
    <row r="76" spans="1:12" ht="40.15" customHeight="1" thickBot="1">
      <c r="A76" s="414"/>
      <c r="B76" s="435"/>
      <c r="C76" s="414"/>
      <c r="D76" s="131">
        <v>0</v>
      </c>
      <c r="E76" s="117"/>
      <c r="F76" s="117"/>
      <c r="G76" s="117"/>
      <c r="H76" s="117"/>
      <c r="I76" s="131">
        <v>0</v>
      </c>
      <c r="J76" s="117"/>
      <c r="K76" s="113" t="s">
        <v>338</v>
      </c>
      <c r="L76" s="414"/>
    </row>
    <row r="77" spans="1:12" ht="40.15" customHeight="1" thickBot="1">
      <c r="A77" s="414"/>
      <c r="B77" s="435"/>
      <c r="C77" s="414"/>
      <c r="D77" s="131">
        <v>0</v>
      </c>
      <c r="E77" s="117"/>
      <c r="F77" s="117"/>
      <c r="G77" s="117"/>
      <c r="H77" s="117"/>
      <c r="I77" s="131">
        <v>0</v>
      </c>
      <c r="J77" s="117"/>
      <c r="K77" s="113" t="s">
        <v>337</v>
      </c>
      <c r="L77" s="414"/>
    </row>
    <row r="78" spans="1:12" ht="40.15" customHeight="1" thickBot="1">
      <c r="A78" s="414"/>
      <c r="B78" s="435"/>
      <c r="C78" s="414"/>
      <c r="D78" s="131">
        <v>0</v>
      </c>
      <c r="E78" s="117"/>
      <c r="F78" s="117"/>
      <c r="G78" s="117"/>
      <c r="H78" s="117"/>
      <c r="I78" s="131">
        <v>0</v>
      </c>
      <c r="J78" s="117"/>
      <c r="K78" s="113" t="s">
        <v>336</v>
      </c>
      <c r="L78" s="414"/>
    </row>
    <row r="79" spans="1:12" ht="40.15" customHeight="1" thickBot="1">
      <c r="A79" s="414"/>
      <c r="B79" s="435"/>
      <c r="C79" s="414"/>
      <c r="D79" s="131">
        <v>0</v>
      </c>
      <c r="E79" s="117"/>
      <c r="F79" s="117"/>
      <c r="G79" s="117"/>
      <c r="H79" s="117"/>
      <c r="I79" s="131">
        <v>0</v>
      </c>
      <c r="J79" s="117"/>
      <c r="K79" s="113" t="s">
        <v>335</v>
      </c>
      <c r="L79" s="414"/>
    </row>
    <row r="80" spans="1:12" ht="40.15" customHeight="1" thickBot="1">
      <c r="A80" s="414"/>
      <c r="B80" s="435"/>
      <c r="C80" s="414"/>
      <c r="D80" s="131">
        <v>0</v>
      </c>
      <c r="E80" s="117"/>
      <c r="F80" s="117"/>
      <c r="G80" s="117"/>
      <c r="H80" s="117"/>
      <c r="I80" s="131">
        <v>0</v>
      </c>
      <c r="J80" s="117"/>
      <c r="K80" s="113" t="s">
        <v>334</v>
      </c>
      <c r="L80" s="414"/>
    </row>
    <row r="81" spans="1:12" ht="40.15" customHeight="1" thickBot="1">
      <c r="A81" s="414"/>
      <c r="B81" s="435"/>
      <c r="C81" s="414"/>
      <c r="D81" s="131">
        <v>0</v>
      </c>
      <c r="E81" s="117"/>
      <c r="F81" s="117"/>
      <c r="G81" s="117"/>
      <c r="H81" s="117"/>
      <c r="I81" s="131">
        <v>0</v>
      </c>
      <c r="J81" s="117"/>
      <c r="K81" s="113" t="s">
        <v>333</v>
      </c>
      <c r="L81" s="414"/>
    </row>
    <row r="82" spans="1:12" ht="40.15" customHeight="1" thickBot="1">
      <c r="A82" s="414"/>
      <c r="B82" s="435"/>
      <c r="C82" s="431">
        <v>2020</v>
      </c>
      <c r="D82" s="171">
        <v>215.65299999999999</v>
      </c>
      <c r="E82" s="117"/>
      <c r="F82" s="117"/>
      <c r="G82" s="117"/>
      <c r="H82" s="117"/>
      <c r="I82" s="171">
        <v>215.65299999999999</v>
      </c>
      <c r="J82" s="117"/>
      <c r="K82" s="113" t="s">
        <v>293</v>
      </c>
      <c r="L82" s="414"/>
    </row>
    <row r="83" spans="1:12" ht="40.15" customHeight="1" thickBot="1">
      <c r="A83" s="414"/>
      <c r="B83" s="435"/>
      <c r="C83" s="432"/>
      <c r="D83" s="218">
        <v>492</v>
      </c>
      <c r="E83" s="117"/>
      <c r="F83" s="117"/>
      <c r="G83" s="117"/>
      <c r="H83" s="117"/>
      <c r="I83" s="218">
        <v>492</v>
      </c>
      <c r="J83" s="117"/>
      <c r="K83" s="113" t="s">
        <v>294</v>
      </c>
      <c r="L83" s="414"/>
    </row>
    <row r="84" spans="1:12" ht="40.15" customHeight="1" thickBot="1">
      <c r="A84" s="414"/>
      <c r="B84" s="435"/>
      <c r="C84" s="432"/>
      <c r="D84" s="218">
        <v>0</v>
      </c>
      <c r="E84" s="117"/>
      <c r="F84" s="117"/>
      <c r="G84" s="117"/>
      <c r="H84" s="117"/>
      <c r="I84" s="218">
        <v>0</v>
      </c>
      <c r="J84" s="117"/>
      <c r="K84" s="113" t="s">
        <v>295</v>
      </c>
      <c r="L84" s="414"/>
    </row>
    <row r="85" spans="1:12" ht="40.15" customHeight="1" thickBot="1">
      <c r="A85" s="414"/>
      <c r="B85" s="435"/>
      <c r="C85" s="432"/>
      <c r="D85" s="218">
        <v>200</v>
      </c>
      <c r="E85" s="117"/>
      <c r="F85" s="117"/>
      <c r="G85" s="117"/>
      <c r="H85" s="117"/>
      <c r="I85" s="218">
        <v>200</v>
      </c>
      <c r="J85" s="117"/>
      <c r="K85" s="113" t="s">
        <v>296</v>
      </c>
      <c r="L85" s="414"/>
    </row>
    <row r="86" spans="1:12" ht="40.15" customHeight="1" thickBot="1">
      <c r="A86" s="414"/>
      <c r="B86" s="435"/>
      <c r="C86" s="432"/>
      <c r="D86" s="218">
        <v>80</v>
      </c>
      <c r="E86" s="117"/>
      <c r="F86" s="117"/>
      <c r="G86" s="117"/>
      <c r="H86" s="117"/>
      <c r="I86" s="218">
        <v>80</v>
      </c>
      <c r="J86" s="117"/>
      <c r="K86" s="113" t="s">
        <v>297</v>
      </c>
      <c r="L86" s="414"/>
    </row>
    <row r="87" spans="1:12" ht="40.15" customHeight="1" thickBot="1">
      <c r="A87" s="414"/>
      <c r="B87" s="435"/>
      <c r="C87" s="432"/>
      <c r="D87" s="218">
        <v>0</v>
      </c>
      <c r="E87" s="117"/>
      <c r="F87" s="117"/>
      <c r="G87" s="117"/>
      <c r="H87" s="117"/>
      <c r="I87" s="218">
        <v>0</v>
      </c>
      <c r="J87" s="117"/>
      <c r="K87" s="113" t="s">
        <v>298</v>
      </c>
      <c r="L87" s="414"/>
    </row>
    <row r="88" spans="1:12" ht="40.15" customHeight="1" thickBot="1">
      <c r="A88" s="414"/>
      <c r="B88" s="435"/>
      <c r="C88" s="432"/>
      <c r="D88" s="218">
        <v>0</v>
      </c>
      <c r="E88" s="117"/>
      <c r="F88" s="117"/>
      <c r="G88" s="117"/>
      <c r="H88" s="117"/>
      <c r="I88" s="218">
        <v>0</v>
      </c>
      <c r="J88" s="117"/>
      <c r="K88" s="113" t="s">
        <v>339</v>
      </c>
      <c r="L88" s="414"/>
    </row>
    <row r="89" spans="1:12" ht="40.15" customHeight="1" thickBot="1">
      <c r="A89" s="414"/>
      <c r="B89" s="435"/>
      <c r="C89" s="432"/>
      <c r="D89" s="218">
        <v>0</v>
      </c>
      <c r="E89" s="117"/>
      <c r="F89" s="117"/>
      <c r="G89" s="117"/>
      <c r="H89" s="117"/>
      <c r="I89" s="218">
        <v>0</v>
      </c>
      <c r="J89" s="117"/>
      <c r="K89" s="113" t="s">
        <v>338</v>
      </c>
      <c r="L89" s="414"/>
    </row>
    <row r="90" spans="1:12" ht="40.15" customHeight="1" thickBot="1">
      <c r="A90" s="414"/>
      <c r="B90" s="435"/>
      <c r="C90" s="432"/>
      <c r="D90" s="218">
        <v>0</v>
      </c>
      <c r="E90" s="117"/>
      <c r="F90" s="117"/>
      <c r="G90" s="117"/>
      <c r="H90" s="117"/>
      <c r="I90" s="218">
        <v>0</v>
      </c>
      <c r="J90" s="117"/>
      <c r="K90" s="113" t="s">
        <v>337</v>
      </c>
      <c r="L90" s="414"/>
    </row>
    <row r="91" spans="1:12" ht="40.15" customHeight="1" thickBot="1">
      <c r="A91" s="414"/>
      <c r="B91" s="435"/>
      <c r="C91" s="432"/>
      <c r="D91" s="219">
        <v>0</v>
      </c>
      <c r="E91" s="101" t="s">
        <v>11</v>
      </c>
      <c r="F91" s="158"/>
      <c r="G91" s="158"/>
      <c r="H91" s="101" t="s">
        <v>11</v>
      </c>
      <c r="I91" s="219">
        <v>0</v>
      </c>
      <c r="J91" s="101" t="s">
        <v>11</v>
      </c>
      <c r="K91" s="113" t="s">
        <v>336</v>
      </c>
      <c r="L91" s="414"/>
    </row>
    <row r="92" spans="1:12" ht="40.15" customHeight="1" thickBot="1">
      <c r="A92" s="414"/>
      <c r="B92" s="435"/>
      <c r="C92" s="433"/>
      <c r="D92" s="219">
        <v>0</v>
      </c>
      <c r="E92" s="201"/>
      <c r="F92" s="201"/>
      <c r="G92" s="201"/>
      <c r="H92" s="201"/>
      <c r="I92" s="219">
        <v>0</v>
      </c>
      <c r="J92" s="201"/>
      <c r="K92" s="113" t="s">
        <v>335</v>
      </c>
      <c r="L92" s="415"/>
    </row>
    <row r="93" spans="1:12" ht="40.15" customHeight="1" thickBot="1">
      <c r="A93" s="414"/>
      <c r="B93" s="435"/>
      <c r="C93" s="437">
        <v>2021</v>
      </c>
      <c r="D93" s="220">
        <v>215.65299999999999</v>
      </c>
      <c r="E93" s="201"/>
      <c r="F93" s="201"/>
      <c r="G93" s="201"/>
      <c r="H93" s="201"/>
      <c r="I93" s="220">
        <v>215.65299999999999</v>
      </c>
      <c r="J93" s="201"/>
      <c r="K93" s="113" t="s">
        <v>293</v>
      </c>
      <c r="L93" s="413" t="s">
        <v>331</v>
      </c>
    </row>
    <row r="94" spans="1:12" ht="40.15" customHeight="1" thickBot="1">
      <c r="A94" s="414"/>
      <c r="B94" s="435"/>
      <c r="C94" s="438"/>
      <c r="D94" s="218">
        <v>492</v>
      </c>
      <c r="E94" s="201"/>
      <c r="F94" s="201"/>
      <c r="G94" s="201"/>
      <c r="H94" s="201"/>
      <c r="I94" s="218">
        <v>492</v>
      </c>
      <c r="J94" s="201"/>
      <c r="K94" s="113" t="s">
        <v>294</v>
      </c>
      <c r="L94" s="414"/>
    </row>
    <row r="95" spans="1:12" ht="40.15" customHeight="1" thickBot="1">
      <c r="A95" s="414"/>
      <c r="B95" s="435"/>
      <c r="C95" s="438"/>
      <c r="D95" s="218">
        <v>0</v>
      </c>
      <c r="E95" s="201"/>
      <c r="F95" s="201"/>
      <c r="G95" s="201"/>
      <c r="H95" s="201"/>
      <c r="I95" s="218">
        <v>0</v>
      </c>
      <c r="J95" s="201"/>
      <c r="K95" s="113" t="s">
        <v>295</v>
      </c>
      <c r="L95" s="414"/>
    </row>
    <row r="96" spans="1:12" ht="40.15" customHeight="1" thickBot="1">
      <c r="A96" s="414"/>
      <c r="B96" s="435"/>
      <c r="C96" s="438"/>
      <c r="D96" s="218">
        <v>200</v>
      </c>
      <c r="E96" s="201"/>
      <c r="F96" s="201"/>
      <c r="G96" s="201"/>
      <c r="H96" s="201"/>
      <c r="I96" s="218">
        <v>200</v>
      </c>
      <c r="J96" s="201"/>
      <c r="K96" s="113" t="s">
        <v>296</v>
      </c>
      <c r="L96" s="414"/>
    </row>
    <row r="97" spans="1:12" ht="40.15" customHeight="1" thickBot="1">
      <c r="A97" s="414"/>
      <c r="B97" s="435"/>
      <c r="C97" s="438"/>
      <c r="D97" s="218">
        <v>80</v>
      </c>
      <c r="E97" s="201"/>
      <c r="F97" s="201"/>
      <c r="G97" s="201"/>
      <c r="H97" s="201"/>
      <c r="I97" s="218">
        <v>80</v>
      </c>
      <c r="J97" s="201"/>
      <c r="K97" s="113" t="s">
        <v>297</v>
      </c>
      <c r="L97" s="414"/>
    </row>
    <row r="98" spans="1:12" ht="40.15" customHeight="1" thickBot="1">
      <c r="A98" s="414"/>
      <c r="B98" s="435"/>
      <c r="C98" s="438"/>
      <c r="D98" s="218">
        <v>0</v>
      </c>
      <c r="E98" s="201"/>
      <c r="F98" s="201"/>
      <c r="G98" s="201"/>
      <c r="H98" s="201"/>
      <c r="I98" s="218">
        <v>0</v>
      </c>
      <c r="J98" s="201"/>
      <c r="K98" s="113" t="s">
        <v>298</v>
      </c>
      <c r="L98" s="414"/>
    </row>
    <row r="99" spans="1:12" ht="40.15" customHeight="1" thickBot="1">
      <c r="A99" s="414"/>
      <c r="B99" s="435"/>
      <c r="C99" s="438"/>
      <c r="D99" s="218">
        <v>0</v>
      </c>
      <c r="E99" s="201"/>
      <c r="F99" s="201"/>
      <c r="G99" s="201"/>
      <c r="H99" s="201"/>
      <c r="I99" s="218">
        <v>0</v>
      </c>
      <c r="J99" s="201"/>
      <c r="K99" s="113" t="s">
        <v>339</v>
      </c>
      <c r="L99" s="414"/>
    </row>
    <row r="100" spans="1:12" ht="40.15" customHeight="1" thickBot="1">
      <c r="A100" s="414"/>
      <c r="B100" s="435"/>
      <c r="C100" s="438"/>
      <c r="D100" s="218">
        <v>0</v>
      </c>
      <c r="E100" s="201"/>
      <c r="F100" s="201"/>
      <c r="G100" s="201"/>
      <c r="H100" s="201"/>
      <c r="I100" s="218">
        <v>0</v>
      </c>
      <c r="J100" s="201"/>
      <c r="K100" s="113" t="s">
        <v>338</v>
      </c>
      <c r="L100" s="414"/>
    </row>
    <row r="101" spans="1:12" ht="40.15" customHeight="1" thickBot="1">
      <c r="A101" s="414"/>
      <c r="B101" s="435"/>
      <c r="C101" s="438"/>
      <c r="D101" s="218">
        <v>0</v>
      </c>
      <c r="E101" s="201"/>
      <c r="F101" s="201"/>
      <c r="G101" s="201"/>
      <c r="H101" s="201"/>
      <c r="I101" s="218">
        <v>0</v>
      </c>
      <c r="J101" s="201"/>
      <c r="K101" s="113" t="s">
        <v>337</v>
      </c>
      <c r="L101" s="414"/>
    </row>
    <row r="102" spans="1:12" ht="40.15" customHeight="1" thickBot="1">
      <c r="A102" s="415"/>
      <c r="B102" s="435"/>
      <c r="C102" s="438"/>
      <c r="D102" s="219">
        <v>0</v>
      </c>
      <c r="E102" s="201"/>
      <c r="F102" s="201"/>
      <c r="G102" s="201"/>
      <c r="H102" s="201"/>
      <c r="I102" s="219">
        <v>0</v>
      </c>
      <c r="J102" s="201"/>
      <c r="K102" s="113" t="s">
        <v>336</v>
      </c>
      <c r="L102" s="415"/>
    </row>
    <row r="103" spans="1:12" ht="33.75" customHeight="1" thickBot="1">
      <c r="A103" s="416" t="s">
        <v>304</v>
      </c>
      <c r="B103" s="421"/>
      <c r="C103" s="439"/>
      <c r="D103" s="219">
        <v>0</v>
      </c>
      <c r="E103" s="101"/>
      <c r="F103" s="158"/>
      <c r="G103" s="158"/>
      <c r="H103" s="101"/>
      <c r="I103" s="219">
        <v>0</v>
      </c>
      <c r="J103" s="101"/>
      <c r="K103" s="113" t="s">
        <v>335</v>
      </c>
      <c r="L103" s="124">
        <v>0.11</v>
      </c>
    </row>
    <row r="104" spans="1:12" ht="33.75" customHeight="1" thickBot="1">
      <c r="A104" s="417"/>
      <c r="B104" s="434" t="s">
        <v>311</v>
      </c>
      <c r="C104" s="230">
        <v>2017</v>
      </c>
      <c r="D104" s="219">
        <v>0</v>
      </c>
      <c r="E104" s="201"/>
      <c r="F104" s="201"/>
      <c r="G104" s="201"/>
      <c r="H104" s="201"/>
      <c r="I104" s="219">
        <v>0</v>
      </c>
      <c r="J104" s="201"/>
      <c r="K104" s="113" t="s">
        <v>320</v>
      </c>
      <c r="L104" s="229"/>
    </row>
    <row r="105" spans="1:12" ht="21.95" customHeight="1" thickBot="1">
      <c r="A105" s="417"/>
      <c r="B105" s="435"/>
      <c r="C105" s="436">
        <v>2018</v>
      </c>
      <c r="D105" s="131">
        <f>D106+D107+D108+D109+D111</f>
        <v>2129.5050499999998</v>
      </c>
      <c r="E105" s="101"/>
      <c r="F105" s="158"/>
      <c r="G105" s="158"/>
      <c r="H105" s="101"/>
      <c r="I105" s="131">
        <f>I106+I107+I108+I109+I110+I111</f>
        <v>2155.8733099999999</v>
      </c>
      <c r="J105" s="101"/>
      <c r="K105" s="113" t="s">
        <v>334</v>
      </c>
      <c r="L105" s="413" t="s">
        <v>326</v>
      </c>
    </row>
    <row r="106" spans="1:12" ht="21.95" customHeight="1" thickBot="1">
      <c r="A106" s="417"/>
      <c r="B106" s="435"/>
      <c r="C106" s="414"/>
      <c r="D106" s="132">
        <f t="shared" ref="D106:D114" si="1">E106+H106+I106+J106</f>
        <v>391</v>
      </c>
      <c r="E106" s="101"/>
      <c r="F106" s="158"/>
      <c r="G106" s="158"/>
      <c r="H106" s="101"/>
      <c r="I106" s="132">
        <f>50+341</f>
        <v>391</v>
      </c>
      <c r="J106" s="101"/>
      <c r="K106" s="113" t="s">
        <v>333</v>
      </c>
      <c r="L106" s="414"/>
    </row>
    <row r="107" spans="1:12" ht="21.95" customHeight="1" thickBot="1">
      <c r="A107" s="417"/>
      <c r="B107" s="435"/>
      <c r="C107" s="414"/>
      <c r="D107" s="132">
        <v>657.81285000000003</v>
      </c>
      <c r="E107" s="101"/>
      <c r="F107" s="158"/>
      <c r="G107" s="158"/>
      <c r="H107" s="101"/>
      <c r="I107" s="132">
        <f>500+184.18111</f>
        <v>684.18110999999999</v>
      </c>
      <c r="J107" s="101"/>
      <c r="K107" s="113" t="s">
        <v>313</v>
      </c>
      <c r="L107" s="414"/>
    </row>
    <row r="108" spans="1:12" ht="21.95" customHeight="1" thickBot="1">
      <c r="A108" s="417"/>
      <c r="B108" s="435"/>
      <c r="C108" s="414"/>
      <c r="D108" s="132">
        <f t="shared" si="1"/>
        <v>349.54793000000001</v>
      </c>
      <c r="E108" s="101"/>
      <c r="F108" s="158"/>
      <c r="G108" s="158"/>
      <c r="H108" s="101"/>
      <c r="I108" s="132">
        <f>400-50.45207</f>
        <v>349.54793000000001</v>
      </c>
      <c r="J108" s="101"/>
      <c r="K108" s="113" t="s">
        <v>314</v>
      </c>
      <c r="L108" s="414"/>
    </row>
    <row r="109" spans="1:12" ht="21.95" customHeight="1" thickBot="1">
      <c r="A109" s="417"/>
      <c r="B109" s="435"/>
      <c r="C109" s="414"/>
      <c r="D109" s="132">
        <f t="shared" si="1"/>
        <v>613.327</v>
      </c>
      <c r="E109" s="101"/>
      <c r="F109" s="158"/>
      <c r="G109" s="158"/>
      <c r="H109" s="101"/>
      <c r="I109" s="132">
        <f>513.327+100</f>
        <v>613.327</v>
      </c>
      <c r="J109" s="101"/>
      <c r="K109" s="113" t="s">
        <v>315</v>
      </c>
      <c r="L109" s="414"/>
    </row>
    <row r="110" spans="1:12" ht="21.95" customHeight="1" thickBot="1">
      <c r="A110" s="417"/>
      <c r="B110" s="435"/>
      <c r="C110" s="414"/>
      <c r="D110" s="132">
        <f t="shared" si="1"/>
        <v>0</v>
      </c>
      <c r="E110" s="101"/>
      <c r="F110" s="158"/>
      <c r="G110" s="158"/>
      <c r="H110" s="101"/>
      <c r="I110" s="132">
        <v>0</v>
      </c>
      <c r="J110" s="101"/>
      <c r="K110" s="113" t="s">
        <v>316</v>
      </c>
      <c r="L110" s="414"/>
    </row>
    <row r="111" spans="1:12" ht="21.95" customHeight="1" thickBot="1">
      <c r="A111" s="417"/>
      <c r="B111" s="435"/>
      <c r="C111" s="415"/>
      <c r="D111" s="132">
        <f t="shared" si="1"/>
        <v>117.81727000000001</v>
      </c>
      <c r="E111" s="101"/>
      <c r="F111" s="158"/>
      <c r="G111" s="158"/>
      <c r="H111" s="101"/>
      <c r="I111" s="132">
        <f>250-144.49273+12.31</f>
        <v>117.81727000000001</v>
      </c>
      <c r="J111" s="101"/>
      <c r="K111" s="113" t="s">
        <v>317</v>
      </c>
      <c r="L111" s="415"/>
    </row>
    <row r="112" spans="1:12" ht="21.95" customHeight="1" thickBot="1">
      <c r="A112" s="417"/>
      <c r="B112" s="435"/>
      <c r="C112" s="101">
        <v>2019</v>
      </c>
      <c r="D112" s="131">
        <f t="shared" si="1"/>
        <v>0</v>
      </c>
      <c r="E112" s="101"/>
      <c r="F112" s="158"/>
      <c r="G112" s="158"/>
      <c r="H112" s="101"/>
      <c r="I112" s="131">
        <v>0</v>
      </c>
      <c r="J112" s="101"/>
      <c r="K112" s="121" t="s">
        <v>318</v>
      </c>
      <c r="L112" s="124">
        <v>1</v>
      </c>
    </row>
    <row r="113" spans="1:12" ht="21.95" customHeight="1" thickBot="1">
      <c r="A113" s="417"/>
      <c r="B113" s="435"/>
      <c r="C113" s="201">
        <v>2020</v>
      </c>
      <c r="D113" s="131">
        <f t="shared" ref="D113" si="2">E113+H113+I113+J113</f>
        <v>0</v>
      </c>
      <c r="E113" s="201"/>
      <c r="F113" s="201"/>
      <c r="G113" s="201"/>
      <c r="H113" s="201"/>
      <c r="I113" s="131">
        <v>0</v>
      </c>
      <c r="J113" s="201"/>
      <c r="K113" s="121" t="s">
        <v>318</v>
      </c>
      <c r="L113" s="124"/>
    </row>
    <row r="114" spans="1:12" ht="21.95" customHeight="1" thickBot="1">
      <c r="A114" s="418"/>
      <c r="B114" s="421"/>
      <c r="C114" s="101">
        <v>2021</v>
      </c>
      <c r="D114" s="131">
        <f t="shared" si="1"/>
        <v>0</v>
      </c>
      <c r="E114" s="101"/>
      <c r="F114" s="158"/>
      <c r="G114" s="158"/>
      <c r="H114" s="101"/>
      <c r="I114" s="131">
        <v>0</v>
      </c>
      <c r="J114" s="101"/>
      <c r="K114" s="121" t="s">
        <v>318</v>
      </c>
      <c r="L114" s="124">
        <v>1</v>
      </c>
    </row>
    <row r="115" spans="1:12" ht="21.95" customHeight="1" thickBot="1">
      <c r="A115" s="416" t="s">
        <v>305</v>
      </c>
      <c r="B115" s="413" t="s">
        <v>319</v>
      </c>
      <c r="C115" s="101">
        <v>2017</v>
      </c>
      <c r="D115" s="131">
        <v>0</v>
      </c>
      <c r="E115" s="101"/>
      <c r="F115" s="158"/>
      <c r="G115" s="158"/>
      <c r="H115" s="101"/>
      <c r="I115" s="131">
        <v>0</v>
      </c>
      <c r="J115" s="101"/>
      <c r="K115" s="121" t="s">
        <v>318</v>
      </c>
      <c r="L115" s="124">
        <v>0</v>
      </c>
    </row>
    <row r="116" spans="1:12" ht="21.95" customHeight="1" thickBot="1">
      <c r="A116" s="417"/>
      <c r="B116" s="414"/>
      <c r="C116" s="413">
        <v>2018</v>
      </c>
      <c r="D116" s="132">
        <f>D117+D118+D119+D120+D121+D122</f>
        <v>57.5</v>
      </c>
      <c r="E116" s="119">
        <f>E117+E118+E119+E120+E121+E122</f>
        <v>0</v>
      </c>
      <c r="F116" s="119"/>
      <c r="G116" s="119"/>
      <c r="H116" s="119">
        <f>H117+H118+H119+H120+H121+H122</f>
        <v>0</v>
      </c>
      <c r="I116" s="131">
        <f>I117+I118+I119+I120+I121+I122</f>
        <v>57.5</v>
      </c>
      <c r="J116" s="119">
        <f>J117+J118+J119+J120+J121+J122</f>
        <v>0</v>
      </c>
      <c r="K116" s="121" t="s">
        <v>318</v>
      </c>
      <c r="L116" s="413" t="s">
        <v>329</v>
      </c>
    </row>
    <row r="117" spans="1:12" ht="21.95" customHeight="1" thickBot="1">
      <c r="A117" s="417"/>
      <c r="B117" s="414"/>
      <c r="C117" s="414"/>
      <c r="D117" s="132">
        <f t="shared" ref="D117:D122" si="3">E117+H117+I117+J117</f>
        <v>5.0999999999999996</v>
      </c>
      <c r="E117" s="101"/>
      <c r="F117" s="158"/>
      <c r="G117" s="158"/>
      <c r="H117" s="101"/>
      <c r="I117" s="132">
        <f>4.5+0.6</f>
        <v>5.0999999999999996</v>
      </c>
      <c r="J117" s="101"/>
      <c r="K117" s="113" t="s">
        <v>312</v>
      </c>
      <c r="L117" s="414"/>
    </row>
    <row r="118" spans="1:12" ht="21.95" customHeight="1" thickBot="1">
      <c r="A118" s="417"/>
      <c r="B118" s="414"/>
      <c r="C118" s="414"/>
      <c r="D118" s="132">
        <f t="shared" si="3"/>
        <v>10.199999999999999</v>
      </c>
      <c r="E118" s="101"/>
      <c r="F118" s="158"/>
      <c r="G118" s="158"/>
      <c r="H118" s="101"/>
      <c r="I118" s="132">
        <f>12-1.8</f>
        <v>10.199999999999999</v>
      </c>
      <c r="J118" s="101"/>
      <c r="K118" s="113" t="s">
        <v>313</v>
      </c>
      <c r="L118" s="414"/>
    </row>
    <row r="119" spans="1:12" ht="21.95" customHeight="1" thickBot="1">
      <c r="A119" s="417"/>
      <c r="B119" s="414"/>
      <c r="C119" s="414"/>
      <c r="D119" s="132">
        <f t="shared" si="3"/>
        <v>5.0999999999999996</v>
      </c>
      <c r="E119" s="101"/>
      <c r="F119" s="158"/>
      <c r="G119" s="158"/>
      <c r="H119" s="101"/>
      <c r="I119" s="132">
        <f>6-0.9</f>
        <v>5.0999999999999996</v>
      </c>
      <c r="J119" s="101"/>
      <c r="K119" s="113" t="s">
        <v>314</v>
      </c>
      <c r="L119" s="414"/>
    </row>
    <row r="120" spans="1:12" ht="21.95" customHeight="1" thickBot="1">
      <c r="A120" s="417"/>
      <c r="B120" s="414"/>
      <c r="C120" s="414"/>
      <c r="D120" s="132">
        <f t="shared" si="3"/>
        <v>15.3</v>
      </c>
      <c r="E120" s="101"/>
      <c r="F120" s="158"/>
      <c r="G120" s="158"/>
      <c r="H120" s="101"/>
      <c r="I120" s="132">
        <f>21-5.7</f>
        <v>15.3</v>
      </c>
      <c r="J120" s="101"/>
      <c r="K120" s="113" t="s">
        <v>315</v>
      </c>
      <c r="L120" s="414"/>
    </row>
    <row r="121" spans="1:12" ht="21.95" customHeight="1" thickBot="1">
      <c r="A121" s="417"/>
      <c r="B121" s="414"/>
      <c r="C121" s="414"/>
      <c r="D121" s="132">
        <f t="shared" si="3"/>
        <v>6.5</v>
      </c>
      <c r="E121" s="101"/>
      <c r="F121" s="158"/>
      <c r="G121" s="158"/>
      <c r="H121" s="101"/>
      <c r="I121" s="132">
        <v>6.5</v>
      </c>
      <c r="J121" s="101"/>
      <c r="K121" s="113" t="s">
        <v>316</v>
      </c>
      <c r="L121" s="414"/>
    </row>
    <row r="122" spans="1:12" ht="21.95" customHeight="1" thickBot="1">
      <c r="A122" s="417"/>
      <c r="B122" s="414"/>
      <c r="C122" s="415"/>
      <c r="D122" s="132">
        <f t="shared" si="3"/>
        <v>15.3</v>
      </c>
      <c r="E122" s="101"/>
      <c r="F122" s="158"/>
      <c r="G122" s="158"/>
      <c r="H122" s="101"/>
      <c r="I122" s="132">
        <f>9+6.3</f>
        <v>15.3</v>
      </c>
      <c r="J122" s="101"/>
      <c r="K122" s="113" t="s">
        <v>317</v>
      </c>
      <c r="L122" s="415"/>
    </row>
    <row r="123" spans="1:12" ht="21.95" customHeight="1" thickBot="1">
      <c r="A123" s="417"/>
      <c r="B123" s="414"/>
      <c r="C123" s="101">
        <v>2019</v>
      </c>
      <c r="D123" s="131">
        <f>D125+D126+D129+D130+D131+D134</f>
        <v>145.29000000000002</v>
      </c>
      <c r="E123" s="117"/>
      <c r="F123" s="117"/>
      <c r="G123" s="117"/>
      <c r="H123" s="117"/>
      <c r="I123" s="131">
        <v>0</v>
      </c>
      <c r="J123" s="101"/>
      <c r="K123" s="113" t="s">
        <v>320</v>
      </c>
      <c r="L123" s="124">
        <v>1</v>
      </c>
    </row>
    <row r="124" spans="1:12" ht="21.95" customHeight="1" thickBot="1">
      <c r="A124" s="417"/>
      <c r="B124" s="414"/>
      <c r="C124" s="201">
        <v>2020</v>
      </c>
      <c r="D124" s="131">
        <v>72.644999999999996</v>
      </c>
      <c r="E124" s="117"/>
      <c r="F124" s="117"/>
      <c r="G124" s="117"/>
      <c r="H124" s="117"/>
      <c r="I124" s="131">
        <v>72.644999999999996</v>
      </c>
      <c r="J124" s="201"/>
      <c r="K124" s="113"/>
      <c r="L124" s="124"/>
    </row>
    <row r="125" spans="1:12" ht="21.95" customHeight="1" thickBot="1">
      <c r="A125" s="418"/>
      <c r="B125" s="415"/>
      <c r="C125" s="101">
        <v>2021</v>
      </c>
      <c r="D125" s="131">
        <f>D126+D129+D130+D131+D134+D136</f>
        <v>72.64500000000001</v>
      </c>
      <c r="E125" s="117"/>
      <c r="F125" s="117"/>
      <c r="G125" s="117"/>
      <c r="H125" s="117"/>
      <c r="I125" s="131">
        <v>72.644999999999996</v>
      </c>
      <c r="J125" s="101"/>
      <c r="K125" s="113" t="s">
        <v>320</v>
      </c>
      <c r="L125" s="124">
        <v>1</v>
      </c>
    </row>
    <row r="126" spans="1:12" ht="21.95" customHeight="1" thickBot="1">
      <c r="A126" s="413" t="s">
        <v>306</v>
      </c>
      <c r="B126" s="413" t="s">
        <v>321</v>
      </c>
      <c r="C126" s="101">
        <v>2017</v>
      </c>
      <c r="D126" s="131">
        <f>E126+H126+I126+J126</f>
        <v>0</v>
      </c>
      <c r="E126" s="117"/>
      <c r="F126" s="117"/>
      <c r="G126" s="117"/>
      <c r="H126" s="117"/>
      <c r="I126" s="131">
        <v>0</v>
      </c>
      <c r="J126" s="101"/>
      <c r="K126" s="113" t="s">
        <v>320</v>
      </c>
      <c r="L126" s="124">
        <v>0</v>
      </c>
    </row>
    <row r="127" spans="1:12" ht="21.95" customHeight="1" thickBot="1">
      <c r="A127" s="414"/>
      <c r="B127" s="414"/>
      <c r="C127" s="413">
        <v>2018</v>
      </c>
      <c r="D127" s="131">
        <f t="shared" ref="D127:D134" si="4">E127+H127+I127+J127</f>
        <v>72.64500000000001</v>
      </c>
      <c r="E127" s="122">
        <v>0</v>
      </c>
      <c r="F127" s="122"/>
      <c r="G127" s="122"/>
      <c r="H127" s="122">
        <v>0</v>
      </c>
      <c r="I127" s="131">
        <f>I128+I129+I130+I131+I132+I133</f>
        <v>72.64500000000001</v>
      </c>
      <c r="J127" s="117">
        <v>0</v>
      </c>
      <c r="K127" s="113" t="s">
        <v>320</v>
      </c>
      <c r="L127" s="413" t="s">
        <v>327</v>
      </c>
    </row>
    <row r="128" spans="1:12" ht="21.95" customHeight="1" thickBot="1">
      <c r="A128" s="414"/>
      <c r="B128" s="414"/>
      <c r="C128" s="414"/>
      <c r="D128" s="132">
        <f t="shared" si="4"/>
        <v>0</v>
      </c>
      <c r="E128" s="101"/>
      <c r="F128" s="158"/>
      <c r="G128" s="158"/>
      <c r="H128" s="101"/>
      <c r="I128" s="132">
        <v>0</v>
      </c>
      <c r="J128" s="101"/>
      <c r="K128" s="113" t="s">
        <v>312</v>
      </c>
      <c r="L128" s="414"/>
    </row>
    <row r="129" spans="1:12" ht="21.95" customHeight="1" thickBot="1">
      <c r="A129" s="414"/>
      <c r="B129" s="414"/>
      <c r="C129" s="414"/>
      <c r="D129" s="132">
        <f t="shared" si="4"/>
        <v>39.534000000000006</v>
      </c>
      <c r="E129" s="101"/>
      <c r="F129" s="158"/>
      <c r="G129" s="158"/>
      <c r="H129" s="101"/>
      <c r="I129" s="132">
        <f>48.554-9.02</f>
        <v>39.534000000000006</v>
      </c>
      <c r="J129" s="101"/>
      <c r="K129" s="113" t="s">
        <v>313</v>
      </c>
      <c r="L129" s="414"/>
    </row>
    <row r="130" spans="1:12" ht="21.95" customHeight="1" thickBot="1">
      <c r="A130" s="414"/>
      <c r="B130" s="414"/>
      <c r="C130" s="414"/>
      <c r="D130" s="132">
        <f t="shared" si="4"/>
        <v>0</v>
      </c>
      <c r="E130" s="101"/>
      <c r="F130" s="158"/>
      <c r="G130" s="158"/>
      <c r="H130" s="101"/>
      <c r="I130" s="132">
        <v>0</v>
      </c>
      <c r="J130" s="101"/>
      <c r="K130" s="113" t="s">
        <v>314</v>
      </c>
      <c r="L130" s="414"/>
    </row>
    <row r="131" spans="1:12" ht="21.95" customHeight="1" thickBot="1">
      <c r="A131" s="414"/>
      <c r="B131" s="414"/>
      <c r="C131" s="414"/>
      <c r="D131" s="132">
        <f t="shared" si="4"/>
        <v>33.111000000000004</v>
      </c>
      <c r="E131" s="101"/>
      <c r="F131" s="158"/>
      <c r="G131" s="158"/>
      <c r="H131" s="101"/>
      <c r="I131" s="132">
        <f>75.486-42.375</f>
        <v>33.111000000000004</v>
      </c>
      <c r="J131" s="101"/>
      <c r="K131" s="113" t="s">
        <v>315</v>
      </c>
      <c r="L131" s="414"/>
    </row>
    <row r="132" spans="1:12" ht="21.95" customHeight="1" thickBot="1">
      <c r="A132" s="414"/>
      <c r="B132" s="414"/>
      <c r="C132" s="414"/>
      <c r="D132" s="132">
        <f t="shared" si="4"/>
        <v>0</v>
      </c>
      <c r="E132" s="101"/>
      <c r="F132" s="158"/>
      <c r="G132" s="158"/>
      <c r="H132" s="101"/>
      <c r="I132" s="132">
        <v>0</v>
      </c>
      <c r="J132" s="101"/>
      <c r="K132" s="113" t="s">
        <v>316</v>
      </c>
      <c r="L132" s="414"/>
    </row>
    <row r="133" spans="1:12" ht="21.95" customHeight="1" thickBot="1">
      <c r="A133" s="414"/>
      <c r="B133" s="414"/>
      <c r="C133" s="415"/>
      <c r="D133" s="132">
        <f t="shared" si="4"/>
        <v>0</v>
      </c>
      <c r="E133" s="101"/>
      <c r="F133" s="158"/>
      <c r="G133" s="158"/>
      <c r="H133" s="101"/>
      <c r="I133" s="132">
        <v>0</v>
      </c>
      <c r="J133" s="101"/>
      <c r="K133" s="113" t="s">
        <v>317</v>
      </c>
      <c r="L133" s="415"/>
    </row>
    <row r="134" spans="1:12" ht="21.95" customHeight="1" thickBot="1">
      <c r="A134" s="414"/>
      <c r="B134" s="414"/>
      <c r="C134" s="101">
        <v>2019</v>
      </c>
      <c r="D134" s="131">
        <f t="shared" si="4"/>
        <v>0</v>
      </c>
      <c r="E134" s="117"/>
      <c r="F134" s="117"/>
      <c r="G134" s="117"/>
      <c r="H134" s="117"/>
      <c r="I134" s="131">
        <v>0</v>
      </c>
      <c r="J134" s="101"/>
      <c r="K134" s="113" t="s">
        <v>320</v>
      </c>
      <c r="L134" s="124">
        <v>1</v>
      </c>
    </row>
    <row r="135" spans="1:12" ht="21.95" customHeight="1" thickBot="1">
      <c r="A135" s="414"/>
      <c r="B135" s="414"/>
      <c r="C135" s="201">
        <v>2020</v>
      </c>
      <c r="D135" s="131">
        <f>E135+H135+I135+J135</f>
        <v>0</v>
      </c>
      <c r="E135" s="117"/>
      <c r="F135" s="117"/>
      <c r="G135" s="117"/>
      <c r="H135" s="117"/>
      <c r="I135" s="131">
        <v>0</v>
      </c>
      <c r="J135" s="201"/>
      <c r="K135" s="113" t="s">
        <v>320</v>
      </c>
      <c r="L135" s="124"/>
    </row>
    <row r="136" spans="1:12" ht="21.95" customHeight="1" thickBot="1">
      <c r="A136" s="415"/>
      <c r="B136" s="415"/>
      <c r="C136" s="101">
        <v>2021</v>
      </c>
      <c r="D136" s="131">
        <f>E136+H136+I136+J136</f>
        <v>0</v>
      </c>
      <c r="E136" s="117"/>
      <c r="F136" s="117"/>
      <c r="G136" s="117"/>
      <c r="H136" s="117"/>
      <c r="I136" s="131">
        <v>0</v>
      </c>
      <c r="J136" s="101"/>
      <c r="K136" s="113" t="s">
        <v>320</v>
      </c>
      <c r="L136" s="124">
        <v>1</v>
      </c>
    </row>
    <row r="137" spans="1:12" ht="21.95" customHeight="1" thickBot="1">
      <c r="A137" s="413" t="s">
        <v>307</v>
      </c>
      <c r="B137" s="413" t="s">
        <v>322</v>
      </c>
      <c r="C137" s="101">
        <v>2017</v>
      </c>
      <c r="D137" s="131">
        <f>E137+H137+I137+J137</f>
        <v>0</v>
      </c>
      <c r="E137" s="117"/>
      <c r="F137" s="117"/>
      <c r="G137" s="117"/>
      <c r="H137" s="117"/>
      <c r="I137" s="131">
        <v>0</v>
      </c>
      <c r="J137" s="101"/>
      <c r="K137" s="113" t="s">
        <v>320</v>
      </c>
      <c r="L137" s="124">
        <v>0.33</v>
      </c>
    </row>
    <row r="138" spans="1:12" ht="21.95" customHeight="1" thickBot="1">
      <c r="A138" s="414"/>
      <c r="B138" s="414"/>
      <c r="C138" s="413">
        <v>2018</v>
      </c>
      <c r="D138" s="131">
        <f>D139+D140+D142+D143+D144+D145</f>
        <v>1307.627</v>
      </c>
      <c r="E138" s="119">
        <f>E139+E140+E141+E142+E143+E144</f>
        <v>0</v>
      </c>
      <c r="F138" s="119"/>
      <c r="G138" s="119"/>
      <c r="H138" s="119">
        <f>H139+H140+H141+H142+H143+H144</f>
        <v>0</v>
      </c>
      <c r="I138" s="131">
        <f>I139+I140+I141+I142+I143+I144+I145</f>
        <v>1192.527</v>
      </c>
      <c r="J138" s="119">
        <f>J139+J140+J141+J142+J143+J144</f>
        <v>0</v>
      </c>
      <c r="K138" s="113" t="s">
        <v>320</v>
      </c>
      <c r="L138" s="413" t="s">
        <v>328</v>
      </c>
    </row>
    <row r="139" spans="1:12" ht="21.95" customHeight="1" thickBot="1">
      <c r="A139" s="414"/>
      <c r="B139" s="414"/>
      <c r="C139" s="414"/>
      <c r="D139" s="132">
        <f>E139+H139+I139+J139</f>
        <v>164</v>
      </c>
      <c r="E139" s="101"/>
      <c r="F139" s="158"/>
      <c r="G139" s="158"/>
      <c r="H139" s="101"/>
      <c r="I139" s="132">
        <f>150+14</f>
        <v>164</v>
      </c>
      <c r="J139" s="101"/>
      <c r="K139" s="113" t="s">
        <v>312</v>
      </c>
      <c r="L139" s="414"/>
    </row>
    <row r="140" spans="1:12" ht="21.95" customHeight="1" thickBot="1">
      <c r="A140" s="414"/>
      <c r="B140" s="414"/>
      <c r="C140" s="414"/>
      <c r="D140" s="132">
        <f t="shared" ref="D140:D149" si="5">E140+H140+I140+J140</f>
        <v>25.17</v>
      </c>
      <c r="E140" s="101"/>
      <c r="F140" s="158"/>
      <c r="G140" s="158"/>
      <c r="H140" s="101"/>
      <c r="I140" s="132">
        <f>16+9.17</f>
        <v>25.17</v>
      </c>
      <c r="J140" s="101"/>
      <c r="K140" s="113" t="s">
        <v>313</v>
      </c>
      <c r="L140" s="414"/>
    </row>
    <row r="141" spans="1:12" ht="21.95" customHeight="1" thickBot="1">
      <c r="A141" s="414"/>
      <c r="B141" s="414"/>
      <c r="C141" s="414"/>
      <c r="D141" s="132">
        <f t="shared" si="5"/>
        <v>0</v>
      </c>
      <c r="E141" s="101"/>
      <c r="F141" s="158"/>
      <c r="G141" s="158"/>
      <c r="H141" s="101"/>
      <c r="I141" s="132">
        <v>0</v>
      </c>
      <c r="J141" s="101"/>
      <c r="K141" s="113" t="s">
        <v>314</v>
      </c>
      <c r="L141" s="414"/>
    </row>
    <row r="142" spans="1:12" ht="21.95" customHeight="1" thickBot="1">
      <c r="A142" s="414"/>
      <c r="B142" s="414"/>
      <c r="C142" s="414"/>
      <c r="D142" s="132">
        <f t="shared" si="5"/>
        <v>42.375</v>
      </c>
      <c r="E142" s="101"/>
      <c r="F142" s="158"/>
      <c r="G142" s="158"/>
      <c r="H142" s="101"/>
      <c r="I142" s="132">
        <f>0+42.375</f>
        <v>42.375</v>
      </c>
      <c r="J142" s="101"/>
      <c r="K142" s="113" t="s">
        <v>315</v>
      </c>
      <c r="L142" s="414"/>
    </row>
    <row r="143" spans="1:12" ht="21.95" customHeight="1" thickBot="1">
      <c r="A143" s="414"/>
      <c r="B143" s="414"/>
      <c r="C143" s="414"/>
      <c r="D143" s="132">
        <v>739.86099999999999</v>
      </c>
      <c r="E143" s="101"/>
      <c r="F143" s="158"/>
      <c r="G143" s="158"/>
      <c r="H143" s="101"/>
      <c r="I143" s="132">
        <v>624.76099999999997</v>
      </c>
      <c r="J143" s="101"/>
      <c r="K143" s="113" t="s">
        <v>316</v>
      </c>
      <c r="L143" s="414"/>
    </row>
    <row r="144" spans="1:12" ht="21.95" customHeight="1" thickBot="1">
      <c r="A144" s="414"/>
      <c r="B144" s="414"/>
      <c r="C144" s="414"/>
      <c r="D144" s="133">
        <f>E144+H144+I144+J144</f>
        <v>186.221</v>
      </c>
      <c r="E144" s="106"/>
      <c r="F144" s="157"/>
      <c r="G144" s="157"/>
      <c r="H144" s="106"/>
      <c r="I144" s="133">
        <f>50+116.221+20</f>
        <v>186.221</v>
      </c>
      <c r="J144" s="106"/>
      <c r="K144" s="125" t="s">
        <v>317</v>
      </c>
      <c r="L144" s="414"/>
    </row>
    <row r="145" spans="1:12" ht="21.95" customHeight="1" thickBot="1">
      <c r="A145" s="414"/>
      <c r="B145" s="414"/>
      <c r="C145" s="421"/>
      <c r="D145" s="138">
        <f>E145+H145+I145+J145</f>
        <v>150</v>
      </c>
      <c r="E145" s="130"/>
      <c r="F145" s="130"/>
      <c r="G145" s="130"/>
      <c r="H145" s="130"/>
      <c r="I145" s="134">
        <v>150</v>
      </c>
      <c r="J145" s="129"/>
      <c r="K145" s="128" t="s">
        <v>332</v>
      </c>
      <c r="L145" s="444"/>
    </row>
    <row r="146" spans="1:12" ht="21.95" customHeight="1" thickBot="1">
      <c r="A146" s="414"/>
      <c r="B146" s="414"/>
      <c r="C146" s="101">
        <v>2019</v>
      </c>
      <c r="D146" s="135">
        <f t="shared" si="5"/>
        <v>0</v>
      </c>
      <c r="E146" s="126"/>
      <c r="F146" s="159"/>
      <c r="G146" s="159"/>
      <c r="H146" s="126"/>
      <c r="I146" s="135">
        <v>0</v>
      </c>
      <c r="J146" s="123"/>
      <c r="K146" s="127" t="s">
        <v>320</v>
      </c>
      <c r="L146" s="124">
        <v>1</v>
      </c>
    </row>
    <row r="147" spans="1:12" ht="21.95" customHeight="1" thickBot="1">
      <c r="A147" s="414"/>
      <c r="B147" s="414"/>
      <c r="C147" s="201">
        <v>2020</v>
      </c>
      <c r="D147" s="131">
        <f t="shared" ref="D147" si="6">E147+H147+I147+J147</f>
        <v>0</v>
      </c>
      <c r="E147" s="117"/>
      <c r="F147" s="117"/>
      <c r="G147" s="117"/>
      <c r="H147" s="117"/>
      <c r="I147" s="131">
        <v>0</v>
      </c>
      <c r="J147" s="201"/>
      <c r="K147" s="113" t="s">
        <v>320</v>
      </c>
      <c r="L147" s="124"/>
    </row>
    <row r="148" spans="1:12" ht="21.95" customHeight="1" thickBot="1">
      <c r="A148" s="415"/>
      <c r="B148" s="415"/>
      <c r="C148" s="101">
        <v>2021</v>
      </c>
      <c r="D148" s="131">
        <f t="shared" si="5"/>
        <v>0</v>
      </c>
      <c r="E148" s="117"/>
      <c r="F148" s="117"/>
      <c r="G148" s="117"/>
      <c r="H148" s="117"/>
      <c r="I148" s="131">
        <v>0</v>
      </c>
      <c r="J148" s="101"/>
      <c r="K148" s="113" t="s">
        <v>320</v>
      </c>
      <c r="L148" s="124">
        <v>1</v>
      </c>
    </row>
    <row r="149" spans="1:12" ht="21.95" customHeight="1" thickBot="1">
      <c r="A149" s="413" t="s">
        <v>308</v>
      </c>
      <c r="B149" s="413" t="s">
        <v>323</v>
      </c>
      <c r="C149" s="101">
        <v>2017</v>
      </c>
      <c r="D149" s="131">
        <f t="shared" si="5"/>
        <v>0</v>
      </c>
      <c r="E149" s="117"/>
      <c r="F149" s="117"/>
      <c r="G149" s="117"/>
      <c r="H149" s="117"/>
      <c r="I149" s="131">
        <v>0</v>
      </c>
      <c r="J149" s="101"/>
      <c r="K149" s="113" t="s">
        <v>320</v>
      </c>
      <c r="L149" s="124">
        <v>0.33</v>
      </c>
    </row>
    <row r="150" spans="1:12" ht="21.95" customHeight="1" thickBot="1">
      <c r="A150" s="414"/>
      <c r="B150" s="414"/>
      <c r="C150" s="413">
        <v>2018</v>
      </c>
      <c r="D150" s="131">
        <f>E150+H150+I150+J150</f>
        <v>1722.9794200000001</v>
      </c>
      <c r="E150" s="117"/>
      <c r="F150" s="117"/>
      <c r="G150" s="117"/>
      <c r="H150" s="117"/>
      <c r="I150" s="131">
        <f>I151+I152+I153+I154+I155+I156+I157</f>
        <v>1722.9794200000001</v>
      </c>
      <c r="J150" s="117"/>
      <c r="K150" s="113" t="s">
        <v>320</v>
      </c>
      <c r="L150" s="413" t="s">
        <v>330</v>
      </c>
    </row>
    <row r="151" spans="1:12" ht="21.95" customHeight="1" thickBot="1">
      <c r="A151" s="414"/>
      <c r="B151" s="414"/>
      <c r="C151" s="414"/>
      <c r="D151" s="132">
        <f>E151+H151+I151+J151</f>
        <v>138</v>
      </c>
      <c r="E151" s="101"/>
      <c r="F151" s="158"/>
      <c r="G151" s="158"/>
      <c r="H151" s="101"/>
      <c r="I151" s="132">
        <f>75+63</f>
        <v>138</v>
      </c>
      <c r="J151" s="101"/>
      <c r="K151" s="113" t="s">
        <v>312</v>
      </c>
      <c r="L151" s="414"/>
    </row>
    <row r="152" spans="1:12" ht="21.95" customHeight="1" thickBot="1">
      <c r="A152" s="414"/>
      <c r="B152" s="414"/>
      <c r="C152" s="414"/>
      <c r="D152" s="132">
        <f t="shared" ref="D152:D166" si="7">E152+H152+I152+J152</f>
        <v>1121.6671700000002</v>
      </c>
      <c r="E152" s="101"/>
      <c r="F152" s="158"/>
      <c r="G152" s="158"/>
      <c r="H152" s="101"/>
      <c r="I152" s="132">
        <f>1149.486-27.81883</f>
        <v>1121.6671700000002</v>
      </c>
      <c r="J152" s="101"/>
      <c r="K152" s="113" t="s">
        <v>313</v>
      </c>
      <c r="L152" s="414"/>
    </row>
    <row r="153" spans="1:12" ht="21.95" customHeight="1" thickBot="1">
      <c r="A153" s="414"/>
      <c r="B153" s="414"/>
      <c r="C153" s="414"/>
      <c r="D153" s="132">
        <f t="shared" si="7"/>
        <v>133.77125000000001</v>
      </c>
      <c r="E153" s="101"/>
      <c r="F153" s="158"/>
      <c r="G153" s="158"/>
      <c r="H153" s="101"/>
      <c r="I153" s="132">
        <f>50+83.77125</f>
        <v>133.77125000000001</v>
      </c>
      <c r="J153" s="101"/>
      <c r="K153" s="113" t="s">
        <v>314</v>
      </c>
      <c r="L153" s="414"/>
    </row>
    <row r="154" spans="1:12" ht="21.95" customHeight="1" thickBot="1">
      <c r="A154" s="414"/>
      <c r="B154" s="414"/>
      <c r="C154" s="414"/>
      <c r="D154" s="132">
        <f t="shared" si="7"/>
        <v>0</v>
      </c>
      <c r="E154" s="101"/>
      <c r="F154" s="158"/>
      <c r="G154" s="158"/>
      <c r="H154" s="101"/>
      <c r="I154" s="132">
        <v>0</v>
      </c>
      <c r="J154" s="101"/>
      <c r="K154" s="113" t="s">
        <v>315</v>
      </c>
      <c r="L154" s="414"/>
    </row>
    <row r="155" spans="1:12" ht="21.95" customHeight="1" thickBot="1">
      <c r="A155" s="414"/>
      <c r="B155" s="414"/>
      <c r="C155" s="414"/>
      <c r="D155" s="132">
        <f t="shared" si="7"/>
        <v>0</v>
      </c>
      <c r="E155" s="101"/>
      <c r="F155" s="158"/>
      <c r="G155" s="158"/>
      <c r="H155" s="101"/>
      <c r="I155" s="132">
        <v>0</v>
      </c>
      <c r="J155" s="101"/>
      <c r="K155" s="113" t="s">
        <v>316</v>
      </c>
      <c r="L155" s="414"/>
    </row>
    <row r="156" spans="1:12" ht="21.95" customHeight="1" thickBot="1">
      <c r="A156" s="414"/>
      <c r="B156" s="414"/>
      <c r="C156" s="414"/>
      <c r="D156" s="132">
        <f>E156+H156+I156+J156</f>
        <v>229.541</v>
      </c>
      <c r="E156" s="101"/>
      <c r="F156" s="158"/>
      <c r="G156" s="158"/>
      <c r="H156" s="101"/>
      <c r="I156" s="132">
        <f>100+129.541</f>
        <v>229.541</v>
      </c>
      <c r="J156" s="101"/>
      <c r="K156" s="113" t="s">
        <v>317</v>
      </c>
      <c r="L156" s="414"/>
    </row>
    <row r="157" spans="1:12" ht="21.95" customHeight="1" thickBot="1">
      <c r="A157" s="414"/>
      <c r="B157" s="414"/>
      <c r="C157" s="415"/>
      <c r="D157" s="132">
        <f t="shared" si="7"/>
        <v>100</v>
      </c>
      <c r="E157" s="101"/>
      <c r="F157" s="158"/>
      <c r="G157" s="158"/>
      <c r="H157" s="101"/>
      <c r="I157" s="132">
        <v>100</v>
      </c>
      <c r="J157" s="101"/>
      <c r="K157" s="113" t="s">
        <v>332</v>
      </c>
      <c r="L157" s="415"/>
    </row>
    <row r="158" spans="1:12" ht="21.95" customHeight="1" thickBot="1">
      <c r="A158" s="414"/>
      <c r="B158" s="414"/>
      <c r="C158" s="101">
        <v>2019</v>
      </c>
      <c r="D158" s="131">
        <f t="shared" si="7"/>
        <v>0</v>
      </c>
      <c r="E158" s="117"/>
      <c r="F158" s="117"/>
      <c r="G158" s="117"/>
      <c r="H158" s="117"/>
      <c r="I158" s="131">
        <v>0</v>
      </c>
      <c r="J158" s="101"/>
      <c r="K158" s="113" t="s">
        <v>320</v>
      </c>
      <c r="L158" s="124">
        <v>1</v>
      </c>
    </row>
    <row r="159" spans="1:12" ht="21.95" customHeight="1" thickBot="1">
      <c r="A159" s="414"/>
      <c r="B159" s="414"/>
      <c r="C159" s="201">
        <v>2020</v>
      </c>
      <c r="D159" s="131">
        <f t="shared" ref="D159" si="8">E159+H159+I159+J159</f>
        <v>0</v>
      </c>
      <c r="E159" s="117"/>
      <c r="F159" s="117"/>
      <c r="G159" s="117"/>
      <c r="H159" s="117"/>
      <c r="I159" s="131">
        <v>0</v>
      </c>
      <c r="J159" s="201"/>
      <c r="K159" s="113" t="s">
        <v>320</v>
      </c>
      <c r="L159" s="124"/>
    </row>
    <row r="160" spans="1:12" ht="21.95" customHeight="1" thickBot="1">
      <c r="A160" s="415"/>
      <c r="B160" s="415"/>
      <c r="C160" s="101">
        <v>2021</v>
      </c>
      <c r="D160" s="131">
        <f t="shared" si="7"/>
        <v>0</v>
      </c>
      <c r="E160" s="117"/>
      <c r="F160" s="117"/>
      <c r="G160" s="117"/>
      <c r="H160" s="117"/>
      <c r="I160" s="131">
        <v>0</v>
      </c>
      <c r="J160" s="101"/>
      <c r="K160" s="113" t="s">
        <v>320</v>
      </c>
      <c r="L160" s="124">
        <v>1</v>
      </c>
    </row>
    <row r="161" spans="1:12" ht="21.95" customHeight="1" thickBot="1">
      <c r="A161" s="120"/>
      <c r="B161" s="413" t="s">
        <v>340</v>
      </c>
      <c r="C161" s="101">
        <v>2017</v>
      </c>
      <c r="D161" s="131">
        <f t="shared" si="7"/>
        <v>0</v>
      </c>
      <c r="E161" s="117"/>
      <c r="F161" s="117"/>
      <c r="G161" s="117"/>
      <c r="H161" s="117"/>
      <c r="I161" s="131">
        <v>0</v>
      </c>
      <c r="J161" s="101"/>
      <c r="K161" s="113" t="s">
        <v>341</v>
      </c>
      <c r="L161" s="124"/>
    </row>
    <row r="162" spans="1:12" ht="21.95" customHeight="1" thickBot="1">
      <c r="A162" s="120"/>
      <c r="B162" s="414"/>
      <c r="C162" s="101">
        <v>2018</v>
      </c>
      <c r="D162" s="131">
        <f t="shared" si="7"/>
        <v>14</v>
      </c>
      <c r="E162" s="117"/>
      <c r="F162" s="117"/>
      <c r="G162" s="117"/>
      <c r="H162" s="117"/>
      <c r="I162" s="131">
        <v>14</v>
      </c>
      <c r="J162" s="101"/>
      <c r="K162" s="113" t="s">
        <v>341</v>
      </c>
      <c r="L162" s="124"/>
    </row>
    <row r="163" spans="1:12" ht="21.95" customHeight="1" thickBot="1">
      <c r="A163" s="120"/>
      <c r="B163" s="414"/>
      <c r="C163" s="101">
        <v>2019</v>
      </c>
      <c r="D163" s="131">
        <f t="shared" si="7"/>
        <v>0</v>
      </c>
      <c r="E163" s="117"/>
      <c r="F163" s="117"/>
      <c r="G163" s="117"/>
      <c r="H163" s="117"/>
      <c r="I163" s="131">
        <v>0</v>
      </c>
      <c r="J163" s="101"/>
      <c r="K163" s="113" t="s">
        <v>341</v>
      </c>
      <c r="L163" s="124"/>
    </row>
    <row r="164" spans="1:12" ht="21.95" customHeight="1" thickBot="1">
      <c r="A164" s="200"/>
      <c r="B164" s="414"/>
      <c r="C164" s="201">
        <v>2020</v>
      </c>
      <c r="D164" s="131">
        <f t="shared" ref="D164" si="9">E164+H164+I164+J164</f>
        <v>0</v>
      </c>
      <c r="E164" s="117"/>
      <c r="F164" s="117"/>
      <c r="G164" s="117"/>
      <c r="H164" s="117"/>
      <c r="I164" s="131">
        <v>0</v>
      </c>
      <c r="J164" s="201"/>
      <c r="K164" s="113" t="s">
        <v>341</v>
      </c>
      <c r="L164" s="124"/>
    </row>
    <row r="165" spans="1:12" ht="21.95" customHeight="1" thickBot="1">
      <c r="A165" s="120"/>
      <c r="B165" s="415"/>
      <c r="C165" s="101">
        <v>2021</v>
      </c>
      <c r="D165" s="131">
        <f t="shared" si="7"/>
        <v>0</v>
      </c>
      <c r="E165" s="117"/>
      <c r="F165" s="117"/>
      <c r="G165" s="117"/>
      <c r="H165" s="117"/>
      <c r="I165" s="131">
        <v>0</v>
      </c>
      <c r="J165" s="101"/>
      <c r="K165" s="113" t="s">
        <v>341</v>
      </c>
      <c r="L165" s="124"/>
    </row>
    <row r="166" spans="1:12" ht="21.95" customHeight="1" thickBot="1">
      <c r="A166" s="413" t="s">
        <v>309</v>
      </c>
      <c r="B166" s="413" t="s">
        <v>324</v>
      </c>
      <c r="C166" s="101">
        <v>2017</v>
      </c>
      <c r="D166" s="131">
        <f t="shared" si="7"/>
        <v>0</v>
      </c>
      <c r="E166" s="117"/>
      <c r="F166" s="117"/>
      <c r="G166" s="117"/>
      <c r="H166" s="117"/>
      <c r="I166" s="131">
        <v>0</v>
      </c>
      <c r="J166" s="101"/>
      <c r="K166" s="113" t="s">
        <v>320</v>
      </c>
      <c r="L166" s="124">
        <v>1</v>
      </c>
    </row>
    <row r="167" spans="1:12" ht="21.95" customHeight="1" thickBot="1">
      <c r="A167" s="414"/>
      <c r="B167" s="414"/>
      <c r="C167" s="120">
        <v>2018</v>
      </c>
      <c r="D167" s="131">
        <f t="shared" ref="D167:D176" si="10">E167+H167+I167+J167</f>
        <v>74.900000000000006</v>
      </c>
      <c r="E167" s="117"/>
      <c r="F167" s="117"/>
      <c r="G167" s="117"/>
      <c r="H167" s="117"/>
      <c r="I167" s="131">
        <v>74.900000000000006</v>
      </c>
      <c r="J167" s="101"/>
      <c r="K167" s="113" t="s">
        <v>312</v>
      </c>
      <c r="L167" s="124">
        <v>1</v>
      </c>
    </row>
    <row r="168" spans="1:12" ht="21.95" customHeight="1" thickBot="1">
      <c r="A168" s="414"/>
      <c r="B168" s="414"/>
      <c r="C168" s="101">
        <v>2019</v>
      </c>
      <c r="D168" s="131">
        <f t="shared" si="10"/>
        <v>0</v>
      </c>
      <c r="E168" s="117"/>
      <c r="F168" s="117"/>
      <c r="G168" s="117"/>
      <c r="H168" s="117"/>
      <c r="I168" s="131">
        <v>0</v>
      </c>
      <c r="J168" s="101"/>
      <c r="K168" s="113" t="s">
        <v>320</v>
      </c>
      <c r="L168" s="124">
        <v>1</v>
      </c>
    </row>
    <row r="169" spans="1:12" ht="21.95" customHeight="1" thickBot="1">
      <c r="A169" s="414"/>
      <c r="B169" s="414"/>
      <c r="C169" s="201">
        <v>2020</v>
      </c>
      <c r="D169" s="131">
        <f t="shared" ref="D169" si="11">E169+H169+I169+J169</f>
        <v>0</v>
      </c>
      <c r="E169" s="117"/>
      <c r="F169" s="117"/>
      <c r="G169" s="117"/>
      <c r="H169" s="117"/>
      <c r="I169" s="131">
        <v>0</v>
      </c>
      <c r="J169" s="201"/>
      <c r="K169" s="113" t="s">
        <v>320</v>
      </c>
      <c r="L169" s="124"/>
    </row>
    <row r="170" spans="1:12" ht="21.95" customHeight="1" thickBot="1">
      <c r="A170" s="415"/>
      <c r="B170" s="415"/>
      <c r="C170" s="101">
        <v>2021</v>
      </c>
      <c r="D170" s="131">
        <f t="shared" si="10"/>
        <v>0</v>
      </c>
      <c r="E170" s="117"/>
      <c r="F170" s="117"/>
      <c r="G170" s="117"/>
      <c r="H170" s="117"/>
      <c r="I170" s="131">
        <v>0</v>
      </c>
      <c r="J170" s="101"/>
      <c r="K170" s="113" t="s">
        <v>320</v>
      </c>
      <c r="L170" s="124">
        <v>1</v>
      </c>
    </row>
    <row r="171" spans="1:12" ht="21.95" customHeight="1" thickBot="1">
      <c r="A171" s="413" t="s">
        <v>310</v>
      </c>
      <c r="B171" s="413" t="s">
        <v>325</v>
      </c>
      <c r="C171" s="117">
        <v>2017</v>
      </c>
      <c r="D171" s="131">
        <f t="shared" si="10"/>
        <v>0</v>
      </c>
      <c r="E171" s="117"/>
      <c r="F171" s="117"/>
      <c r="G171" s="117"/>
      <c r="H171" s="117"/>
      <c r="I171" s="131">
        <v>0</v>
      </c>
      <c r="J171" s="101"/>
      <c r="K171" s="113" t="s">
        <v>320</v>
      </c>
      <c r="L171" s="124">
        <v>0</v>
      </c>
    </row>
    <row r="172" spans="1:12" ht="21.95" customHeight="1" thickBot="1">
      <c r="A172" s="414"/>
      <c r="B172" s="414"/>
      <c r="C172" s="419">
        <v>2018</v>
      </c>
      <c r="D172" s="131">
        <v>0</v>
      </c>
      <c r="E172" s="117"/>
      <c r="F172" s="117"/>
      <c r="G172" s="117"/>
      <c r="H172" s="117"/>
      <c r="I172" s="131">
        <v>0</v>
      </c>
      <c r="J172" s="101"/>
      <c r="K172" s="113" t="s">
        <v>342</v>
      </c>
      <c r="L172" s="124"/>
    </row>
    <row r="173" spans="1:12" ht="21.95" customHeight="1" thickBot="1">
      <c r="A173" s="414"/>
      <c r="B173" s="414"/>
      <c r="C173" s="420"/>
      <c r="D173" s="131">
        <f t="shared" si="10"/>
        <v>50</v>
      </c>
      <c r="E173" s="117"/>
      <c r="F173" s="117"/>
      <c r="G173" s="117"/>
      <c r="H173" s="117"/>
      <c r="I173" s="131">
        <v>50</v>
      </c>
      <c r="J173" s="101"/>
      <c r="K173" s="113" t="s">
        <v>332</v>
      </c>
      <c r="L173" s="124">
        <v>1</v>
      </c>
    </row>
    <row r="174" spans="1:12" ht="21.95" customHeight="1" thickBot="1">
      <c r="A174" s="414"/>
      <c r="B174" s="414"/>
      <c r="C174" s="117">
        <v>2019</v>
      </c>
      <c r="D174" s="131">
        <f t="shared" si="10"/>
        <v>0</v>
      </c>
      <c r="E174" s="117"/>
      <c r="F174" s="117"/>
      <c r="G174" s="117"/>
      <c r="H174" s="117"/>
      <c r="I174" s="131">
        <v>0</v>
      </c>
      <c r="J174" s="101"/>
      <c r="K174" s="113" t="s">
        <v>320</v>
      </c>
      <c r="L174" s="124">
        <v>1</v>
      </c>
    </row>
    <row r="175" spans="1:12" ht="21.95" customHeight="1" thickBot="1">
      <c r="A175" s="414"/>
      <c r="B175" s="414"/>
      <c r="C175" s="117">
        <v>2020</v>
      </c>
      <c r="D175" s="131">
        <f t="shared" ref="D175" si="12">E175+H175+I175+J175</f>
        <v>0</v>
      </c>
      <c r="E175" s="117"/>
      <c r="F175" s="117"/>
      <c r="G175" s="117"/>
      <c r="H175" s="117"/>
      <c r="I175" s="131">
        <v>0</v>
      </c>
      <c r="J175" s="201"/>
      <c r="K175" s="113" t="s">
        <v>320</v>
      </c>
      <c r="L175" s="124"/>
    </row>
    <row r="176" spans="1:12" ht="21.95" customHeight="1" thickBot="1">
      <c r="A176" s="415"/>
      <c r="B176" s="415"/>
      <c r="C176" s="117">
        <v>2021</v>
      </c>
      <c r="D176" s="131">
        <f t="shared" si="10"/>
        <v>0</v>
      </c>
      <c r="E176" s="117"/>
      <c r="F176" s="117"/>
      <c r="G176" s="117"/>
      <c r="H176" s="117"/>
      <c r="I176" s="131">
        <v>0</v>
      </c>
      <c r="J176" s="101"/>
      <c r="K176" s="113" t="s">
        <v>320</v>
      </c>
      <c r="L176" s="124">
        <v>1</v>
      </c>
    </row>
    <row r="177" spans="1:12" ht="31.15" customHeight="1" thickBot="1">
      <c r="A177" s="413"/>
      <c r="B177" s="413" t="s">
        <v>73</v>
      </c>
      <c r="C177" s="117">
        <v>2017</v>
      </c>
      <c r="D177" s="131">
        <f>I177</f>
        <v>5</v>
      </c>
      <c r="E177" s="118">
        <v>0</v>
      </c>
      <c r="F177" s="118"/>
      <c r="G177" s="118"/>
      <c r="H177" s="118">
        <v>0</v>
      </c>
      <c r="I177" s="131">
        <f>I37</f>
        <v>5</v>
      </c>
      <c r="J177" s="101">
        <v>0</v>
      </c>
      <c r="K177" s="416"/>
      <c r="L177" s="413"/>
    </row>
    <row r="178" spans="1:12" ht="24.95" customHeight="1" thickBot="1">
      <c r="A178" s="414"/>
      <c r="B178" s="414"/>
      <c r="C178" s="117">
        <v>2018</v>
      </c>
      <c r="D178" s="131">
        <f>D173+D167+D162+D157+D156+D155+D154+D153+D152+D151+D145+D144+D143+D142+D141+D140+D139+D133+D132+D131+D130+D129+D128+D122+D121+D120+D119+D118+D117+D111+D110+D109+D108+D107+D106+D60+D59+D58+D57+D56+D55+D38</f>
        <v>7165.3594700000003</v>
      </c>
      <c r="E178" s="131">
        <v>0</v>
      </c>
      <c r="F178" s="131"/>
      <c r="G178" s="131"/>
      <c r="H178" s="131">
        <v>0</v>
      </c>
      <c r="I178" s="131">
        <f>I61+I54+I38</f>
        <v>7165.3594699999994</v>
      </c>
      <c r="J178" s="131">
        <v>0</v>
      </c>
      <c r="K178" s="417"/>
      <c r="L178" s="414"/>
    </row>
    <row r="179" spans="1:12" ht="23.85" customHeight="1" thickBot="1">
      <c r="A179" s="414"/>
      <c r="B179" s="414"/>
      <c r="C179" s="117">
        <v>2019</v>
      </c>
      <c r="D179" s="131">
        <f>D123+D74+D73+D72+D70+D39</f>
        <v>1220.29</v>
      </c>
      <c r="E179" s="118">
        <v>0</v>
      </c>
      <c r="F179" s="118"/>
      <c r="G179" s="118"/>
      <c r="H179" s="118">
        <v>0</v>
      </c>
      <c r="I179" s="131">
        <f>D179</f>
        <v>1220.29</v>
      </c>
      <c r="J179" s="101">
        <v>0</v>
      </c>
      <c r="K179" s="417"/>
      <c r="L179" s="414"/>
    </row>
    <row r="180" spans="1:12" ht="23.85" customHeight="1" thickBot="1">
      <c r="A180" s="414"/>
      <c r="B180" s="414"/>
      <c r="C180" s="117">
        <v>2020</v>
      </c>
      <c r="D180" s="131">
        <f>D124+D86+D85+D83+D82+D40</f>
        <v>1063.298</v>
      </c>
      <c r="E180" s="118"/>
      <c r="F180" s="118"/>
      <c r="G180" s="118"/>
      <c r="H180" s="118"/>
      <c r="I180" s="131">
        <f>D180</f>
        <v>1063.298</v>
      </c>
      <c r="J180" s="201"/>
      <c r="K180" s="417"/>
      <c r="L180" s="414"/>
    </row>
    <row r="181" spans="1:12" ht="23.85" customHeight="1" thickBot="1">
      <c r="A181" s="414"/>
      <c r="B181" s="414"/>
      <c r="C181" s="117">
        <v>2021</v>
      </c>
      <c r="D181" s="131">
        <f>D125+D97+D96+D94+D93+D41</f>
        <v>1063.298</v>
      </c>
      <c r="E181" s="118">
        <v>0</v>
      </c>
      <c r="F181" s="118"/>
      <c r="G181" s="118"/>
      <c r="H181" s="118">
        <v>0</v>
      </c>
      <c r="I181" s="131">
        <f>D181</f>
        <v>1063.298</v>
      </c>
      <c r="J181" s="101">
        <v>0</v>
      </c>
      <c r="K181" s="417"/>
      <c r="L181" s="414"/>
    </row>
    <row r="182" spans="1:12" ht="37.35" customHeight="1" thickBot="1">
      <c r="A182" s="415"/>
      <c r="B182" s="415"/>
      <c r="C182" s="117" t="s">
        <v>357</v>
      </c>
      <c r="D182" s="131">
        <f>D177+D178+D179+D180+D181</f>
        <v>10517.245470000002</v>
      </c>
      <c r="E182" s="118">
        <v>0</v>
      </c>
      <c r="F182" s="118"/>
      <c r="G182" s="118"/>
      <c r="H182" s="118">
        <v>0</v>
      </c>
      <c r="I182" s="131">
        <f>I177+I178+I179+I180+I181</f>
        <v>10517.245470000002</v>
      </c>
      <c r="J182" s="101">
        <v>0</v>
      </c>
      <c r="K182" s="418"/>
      <c r="L182" s="415"/>
    </row>
    <row r="183" spans="1:12" ht="39.75" customHeight="1">
      <c r="A183" s="441" t="s">
        <v>299</v>
      </c>
      <c r="B183" s="441"/>
      <c r="C183" s="441"/>
      <c r="D183" s="441"/>
      <c r="E183" s="441"/>
      <c r="F183" s="441"/>
      <c r="G183" s="441"/>
      <c r="H183" s="441"/>
      <c r="I183" s="441"/>
      <c r="J183" s="441"/>
      <c r="K183" s="441"/>
      <c r="L183" s="441"/>
    </row>
    <row r="184" spans="1:12" ht="24" customHeight="1">
      <c r="A184" s="440" t="s">
        <v>300</v>
      </c>
      <c r="B184" s="440"/>
      <c r="C184" s="440"/>
      <c r="D184" s="440"/>
      <c r="E184" s="440"/>
      <c r="F184" s="440"/>
      <c r="G184" s="440"/>
      <c r="H184" s="440"/>
      <c r="I184" s="440"/>
      <c r="J184" s="440"/>
      <c r="K184" s="440"/>
      <c r="L184" s="440"/>
    </row>
    <row r="185" spans="1:12" ht="25.5" customHeight="1">
      <c r="A185" s="440" t="s">
        <v>301</v>
      </c>
      <c r="B185" s="440"/>
      <c r="C185" s="440"/>
      <c r="D185" s="440"/>
      <c r="E185" s="440"/>
      <c r="F185" s="440"/>
      <c r="G185" s="440"/>
      <c r="H185" s="440"/>
      <c r="I185" s="440"/>
      <c r="J185" s="440"/>
      <c r="K185" s="440"/>
      <c r="L185" s="440"/>
    </row>
    <row r="186" spans="1:12" ht="47.1" customHeight="1">
      <c r="A186" s="440" t="s">
        <v>302</v>
      </c>
      <c r="B186" s="440"/>
      <c r="C186" s="440"/>
      <c r="D186" s="440"/>
      <c r="E186" s="440"/>
      <c r="F186" s="440"/>
      <c r="G186" s="440"/>
      <c r="H186" s="440"/>
      <c r="I186" s="440"/>
      <c r="J186" s="440"/>
      <c r="K186" s="440"/>
      <c r="L186" s="440"/>
    </row>
    <row r="187" spans="1:12" ht="15.75" customHeight="1"/>
    <row r="188" spans="1:12" ht="14.25" customHeight="1"/>
    <row r="189" spans="1:12" ht="11.25" customHeight="1"/>
    <row r="190" spans="1:12" ht="18" customHeight="1"/>
    <row r="191" spans="1:12" ht="20.25" customHeight="1"/>
    <row r="192" spans="1:12" ht="19.5" customHeight="1"/>
    <row r="193" spans="2:2" ht="23.25" customHeight="1">
      <c r="B193" s="3"/>
    </row>
    <row r="194" spans="2:2" ht="18.95" customHeight="1">
      <c r="B194" s="3"/>
    </row>
    <row r="195" spans="2:2" ht="18" customHeight="1">
      <c r="B195" s="3"/>
    </row>
  </sheetData>
  <sheetProtection selectLockedCells="1" selectUnlockedCells="1"/>
  <mergeCells count="75">
    <mergeCell ref="B1:L1"/>
    <mergeCell ref="L105:L111"/>
    <mergeCell ref="L138:L145"/>
    <mergeCell ref="L116:L122"/>
    <mergeCell ref="L150:L157"/>
    <mergeCell ref="F5:I5"/>
    <mergeCell ref="I6:I8"/>
    <mergeCell ref="F6:H6"/>
    <mergeCell ref="F7:F8"/>
    <mergeCell ref="G7:H7"/>
    <mergeCell ref="L26:L32"/>
    <mergeCell ref="L37:L41"/>
    <mergeCell ref="A10:L10"/>
    <mergeCell ref="A11:L11"/>
    <mergeCell ref="A12:L12"/>
    <mergeCell ref="A20:A23"/>
    <mergeCell ref="A186:L186"/>
    <mergeCell ref="A177:A182"/>
    <mergeCell ref="B177:B182"/>
    <mergeCell ref="K177:K182"/>
    <mergeCell ref="L177:L182"/>
    <mergeCell ref="A183:L183"/>
    <mergeCell ref="A184:L184"/>
    <mergeCell ref="A185:L185"/>
    <mergeCell ref="A30:A32"/>
    <mergeCell ref="C30:C32"/>
    <mergeCell ref="A37:A41"/>
    <mergeCell ref="B37:B41"/>
    <mergeCell ref="C105:C111"/>
    <mergeCell ref="A103:A114"/>
    <mergeCell ref="C93:C103"/>
    <mergeCell ref="B104:B114"/>
    <mergeCell ref="K37:K41"/>
    <mergeCell ref="C54:C68"/>
    <mergeCell ref="A45:L45"/>
    <mergeCell ref="A46:L46"/>
    <mergeCell ref="A47:L47"/>
    <mergeCell ref="L55:L92"/>
    <mergeCell ref="C82:C92"/>
    <mergeCell ref="A54:A102"/>
    <mergeCell ref="B54:B103"/>
    <mergeCell ref="L93:L102"/>
    <mergeCell ref="L20:L23"/>
    <mergeCell ref="A2:L2"/>
    <mergeCell ref="A3:L3"/>
    <mergeCell ref="A4:A8"/>
    <mergeCell ref="B4:B8"/>
    <mergeCell ref="C4:C8"/>
    <mergeCell ref="D4:D8"/>
    <mergeCell ref="E4:I4"/>
    <mergeCell ref="J4:J8"/>
    <mergeCell ref="K4:K8"/>
    <mergeCell ref="L4:L8"/>
    <mergeCell ref="E5:E8"/>
    <mergeCell ref="C20:C23"/>
    <mergeCell ref="A171:A176"/>
    <mergeCell ref="B171:B176"/>
    <mergeCell ref="A126:A136"/>
    <mergeCell ref="C150:C157"/>
    <mergeCell ref="A137:A148"/>
    <mergeCell ref="A149:A160"/>
    <mergeCell ref="B149:B160"/>
    <mergeCell ref="B161:B165"/>
    <mergeCell ref="C172:C173"/>
    <mergeCell ref="B126:B136"/>
    <mergeCell ref="B137:B148"/>
    <mergeCell ref="C127:C133"/>
    <mergeCell ref="C138:C145"/>
    <mergeCell ref="A166:A170"/>
    <mergeCell ref="B166:B170"/>
    <mergeCell ref="L127:L133"/>
    <mergeCell ref="C69:C81"/>
    <mergeCell ref="B115:B125"/>
    <mergeCell ref="C116:C122"/>
    <mergeCell ref="A115:A125"/>
  </mergeCells>
  <printOptions horizontalCentered="1"/>
  <pageMargins left="0.19685039370078741" right="0.19685039370078741" top="0.27559055118110237" bottom="0.23622047244094491" header="0.51181102362204722" footer="0.51181102362204722"/>
  <pageSetup paperSize="9" scale="43" firstPageNumber="0" orientation="landscape" horizontalDpi="300" verticalDpi="300" r:id="rId1"/>
  <headerFooter alignWithMargins="0"/>
  <rowBreaks count="4" manualBreakCount="4">
    <brk id="22" max="11" man="1"/>
    <brk id="47" max="11" man="1"/>
    <brk id="105" max="11" man="1"/>
    <brk id="16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РЕС.ОБЕСПЕЧЕНИЕ</vt:lpstr>
      <vt:lpstr>Правонарушения</vt:lpstr>
      <vt:lpstr>БДД</vt:lpstr>
      <vt:lpstr>Наркотики</vt:lpstr>
      <vt:lpstr>Алкоголь</vt:lpstr>
      <vt:lpstr>Экстремизм</vt:lpstr>
      <vt:lpstr>БДД!Excel_BuiltIn_Print_Area</vt:lpstr>
      <vt:lpstr>Наркотики!Excel_BuiltIn_Print_Area</vt:lpstr>
      <vt:lpstr>Экстремизм!Excel_BuiltIn_Print_Area</vt:lpstr>
      <vt:lpstr>Наркотики!Область_печати</vt:lpstr>
      <vt:lpstr>Правонарушения!Область_печати</vt:lpstr>
      <vt:lpstr>РЕС.ОБЕСПЕЧЕНИЕ!Область_печати</vt:lpstr>
      <vt:lpstr>Экстремизм!Область_печати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Уханова Юлия</cp:lastModifiedBy>
  <cp:lastPrinted>2018-10-17T13:21:36Z</cp:lastPrinted>
  <dcterms:created xsi:type="dcterms:W3CDTF">2018-05-25T13:47:09Z</dcterms:created>
  <dcterms:modified xsi:type="dcterms:W3CDTF">2018-10-17T13:21:56Z</dcterms:modified>
</cp:coreProperties>
</file>