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18" yWindow="105" windowWidth="15120" windowHeight="8012"/>
  </bookViews>
  <sheets>
    <sheet name="Лист1" sheetId="1" r:id="rId1"/>
    <sheet name="Лист2" sheetId="2" r:id="rId2"/>
    <sheet name="Лист3" sheetId="3" r:id="rId3"/>
  </sheets>
  <calcPr calcId="125725" iterate="1"/>
</workbook>
</file>

<file path=xl/calcChain.xml><?xml version="1.0" encoding="utf-8"?>
<calcChain xmlns="http://schemas.openxmlformats.org/spreadsheetml/2006/main">
  <c r="G17" i="1"/>
  <c r="D17"/>
  <c r="G26"/>
  <c r="D26" s="1"/>
  <c r="F60"/>
  <c r="G59"/>
  <c r="D59" s="1"/>
  <c r="F59"/>
  <c r="G58"/>
  <c r="F58"/>
  <c r="F57"/>
  <c r="D56"/>
  <c r="D55"/>
  <c r="D54"/>
  <c r="G53"/>
  <c r="D52"/>
  <c r="G50"/>
  <c r="D50" s="1"/>
  <c r="D49"/>
  <c r="D48"/>
  <c r="D43"/>
  <c r="G42"/>
  <c r="D42" s="1"/>
  <c r="D41"/>
  <c r="D40"/>
  <c r="D39"/>
  <c r="D58" s="1"/>
  <c r="D38"/>
  <c r="D37"/>
  <c r="D36"/>
  <c r="G35"/>
  <c r="D35" s="1"/>
  <c r="D34"/>
  <c r="D33"/>
  <c r="D32"/>
  <c r="D31"/>
  <c r="D30"/>
  <c r="D29"/>
  <c r="D28"/>
  <c r="D27"/>
  <c r="D25"/>
  <c r="D23"/>
  <c r="D22"/>
  <c r="D21"/>
  <c r="G20"/>
  <c r="D20" s="1"/>
  <c r="D19"/>
  <c r="D18"/>
  <c r="D16"/>
  <c r="D15"/>
  <c r="D14"/>
  <c r="D12"/>
  <c r="G60" l="1"/>
  <c r="D60" s="1"/>
  <c r="D57" s="1"/>
  <c r="D53"/>
  <c r="G57" l="1"/>
</calcChain>
</file>

<file path=xl/sharedStrings.xml><?xml version="1.0" encoding="utf-8"?>
<sst xmlns="http://schemas.openxmlformats.org/spreadsheetml/2006/main" count="88" uniqueCount="77">
  <si>
    <t>Приложение № 2</t>
  </si>
  <si>
    <t>4.   Мероприятия муниципальной программы "Развитие муниципальной службы и органов управления ЗАТО г.Радужный на 2014-2016 годы"</t>
  </si>
  <si>
    <t xml:space="preserve">Направление мероприятия </t>
  </si>
  <si>
    <t xml:space="preserve">Срок исполнения </t>
  </si>
  <si>
    <t xml:space="preserve">Объём финансирования </t>
  </si>
  <si>
    <t>В том числе:</t>
  </si>
  <si>
    <t>Исполнители - ответственные за реализацию мероприятия</t>
  </si>
  <si>
    <t>Ожидаемые результаты</t>
  </si>
  <si>
    <t>Субвенции</t>
  </si>
  <si>
    <t>Собственные доходы:</t>
  </si>
  <si>
    <t>Внебюджетные средства</t>
  </si>
  <si>
    <t>Субсидии, иные межбюджетные трансфты</t>
  </si>
  <si>
    <t>Другие собственные  доходы</t>
  </si>
  <si>
    <t>1. Создание условий для развития муниципальной службы в муниципальном образовании ЗАТО г.Радужный</t>
  </si>
  <si>
    <t>Цель: Создание условий для повышения эффективности муниципального управления</t>
  </si>
  <si>
    <t>Задача: повышение эффективности деятельности органов местного самоуправления</t>
  </si>
  <si>
    <t>Мероприятия:</t>
  </si>
  <si>
    <t>1.1.</t>
  </si>
  <si>
    <t>Социальные гарантии работникам муниципальных учреждений ( в том числе доплаты к пенсиям муниципальных служащих)</t>
  </si>
  <si>
    <t xml:space="preserve">2014 г. </t>
  </si>
  <si>
    <t>Администрация ЗАТО г.Радужный, Финансовое управление администрации ЗАТО г.Радужный</t>
  </si>
  <si>
    <t>Стимулирование, мотивация, повышение качества работы   муниципальных служащих</t>
  </si>
  <si>
    <t xml:space="preserve">2015 г. </t>
  </si>
  <si>
    <t xml:space="preserve">2016 г. </t>
  </si>
  <si>
    <t>1.2.</t>
  </si>
  <si>
    <t>Индексация заработной платы муниципальных служащих и работников муниципальных казенных учреждений</t>
  </si>
  <si>
    <t>Органы местного самоуправления, муниципальные казенные учреждения</t>
  </si>
  <si>
    <t>1.3.</t>
  </si>
  <si>
    <t>Обеспечение эффективного содержания и эксплуатации административного здания</t>
  </si>
  <si>
    <t>МКУ "УАЗ" ЗАТО г.Радужный</t>
  </si>
  <si>
    <t>Повышение качества работы   муниципальных служащих</t>
  </si>
  <si>
    <t>1.4.</t>
  </si>
  <si>
    <t>Адресно-целевые направления (оказание услуг по охране, 1 С бухгалтерии)</t>
  </si>
  <si>
    <t xml:space="preserve">Улучшение качества работы муниципальных служащих </t>
  </si>
  <si>
    <t>1.5.</t>
  </si>
  <si>
    <t xml:space="preserve">Приобретение автотранспорта и расходы на подготовку к эксплуатации, приобретение оборудования (шлагбаумы)
</t>
  </si>
  <si>
    <t>Обновление автопарка, повышение антитеррористической защищенности</t>
  </si>
  <si>
    <t>1.6.</t>
  </si>
  <si>
    <t>Специальная оценка условий труда</t>
  </si>
  <si>
    <t>Администрация ЗАТО г.Радужный, Финансовое управление администрации ЗАТО г.Радужный, МКУ "УГОЧС", СНД, КУМИ, Управление образования, ККиС</t>
  </si>
  <si>
    <t>Обеспечение безопасности работников в процессе их трудовой деятельности и прав работников на рабочие места</t>
  </si>
  <si>
    <t>1.7.</t>
  </si>
  <si>
    <t xml:space="preserve">Единовременная денежная выплата муниципальным служащим, выборному должностному лицу местного самоуправления и депутатам городского Совета народных депутатов </t>
  </si>
  <si>
    <t>СНД, Администрация ЗАТО г.Радужный</t>
  </si>
  <si>
    <t>Соблюдение Положения об оплате труда выборного должностного лица местного самоуправления, депутатов городского Совета   народных   депутатов   ЗАТО    г.    Радужный    Владимирской    области, осуществляющих  свои  полномочия  на постоянной  основе  в  муниципальном образовании ЗАТО г. Радужный Владимирской области</t>
  </si>
  <si>
    <t>1.8.</t>
  </si>
  <si>
    <t>Приобретение нежилого помещения для создания МФЦ для предоставления государственных и муниципальных услуг. Подготовка проектно-сметных документации для размещения МФЦ (капитальный ремонт помещения для размещения МФЦ, оборудование помещения МФЦ, гос. пошлина, изготовление печати)</t>
  </si>
  <si>
    <t>МКУ "ГКМХ"</t>
  </si>
  <si>
    <t>Улучшение качества предоставления государственных и муниципальных услуг</t>
  </si>
  <si>
    <t>1.9.</t>
  </si>
  <si>
    <t>Оказание  услуг по производству, выпуску и рапространению периодического официального печатного издания администрации ЗАТО г.Радужный Владимирской области "Радуга-информ", размещение информационного материала в "АиФ" и "Владимирские ведомости"</t>
  </si>
  <si>
    <t>Администрация ЗАТО г.Радужный</t>
  </si>
  <si>
    <t>Выпуск тиража и распространение печатного издания периодичностью 1 раз в неделю и размещение информационного материала в "АиФ" и "Владимирские ведомости"</t>
  </si>
  <si>
    <t>1.10.</t>
  </si>
  <si>
    <t>Обеспечение проведения выборов в органы местного самоуправления</t>
  </si>
  <si>
    <t>ТИК ЗАТО г.Радужный</t>
  </si>
  <si>
    <t>Проведение выборов в органы местного самоуправления</t>
  </si>
  <si>
    <t>1.11.</t>
  </si>
  <si>
    <t>Исполнение решений суда</t>
  </si>
  <si>
    <t>Исполнение полномочий органов местного самоуправления</t>
  </si>
  <si>
    <t>1.12.</t>
  </si>
  <si>
    <t>Участие в IV экономическом форуме</t>
  </si>
  <si>
    <t>Реализаци перспективного направления экономического сотрудничества.</t>
  </si>
  <si>
    <t>2. Расходы на обеспечение деятельности центров органов местного самоуправления</t>
  </si>
  <si>
    <t>Цель: Создание условий для качественной деятельности центров органов местного самоуправления</t>
  </si>
  <si>
    <t>Задача: формирование эффективной системы взаимодействия центров органов местного самоуправления</t>
  </si>
  <si>
    <t>2.1.</t>
  </si>
  <si>
    <t>Расходы на обеспечение деятельности центров органов местного самоуправления (КУМИ)</t>
  </si>
  <si>
    <t>КУМИ</t>
  </si>
  <si>
    <t>Стимулирование, мотивация, повышение качества работы служащих</t>
  </si>
  <si>
    <t>2.2.</t>
  </si>
  <si>
    <t>Расходы на обеспечение деятельности центров органов местного самоуправления (ФУ)</t>
  </si>
  <si>
    <t>Финансовое управление администрации ЗАТО г.Радужный</t>
  </si>
  <si>
    <t>2.3.</t>
  </si>
  <si>
    <t>Расходы на обеспечение деятельности центров органов местного самоуправления (Администрация)</t>
  </si>
  <si>
    <t>ИТОГО по программе:</t>
  </si>
  <si>
    <t>2014-2016 г.г.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</si>
</sst>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5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>
      <alignment horizontal="center" vertical="top" wrapText="1"/>
    </xf>
    <xf numFmtId="2" fontId="3" fillId="2" borderId="5" xfId="0" applyNumberFormat="1" applyFont="1" applyFill="1" applyBorder="1" applyAlignment="1">
      <alignment horizontal="center" wrapText="1"/>
    </xf>
    <xf numFmtId="4" fontId="1" fillId="2" borderId="5" xfId="0" applyNumberFormat="1" applyFont="1" applyFill="1" applyBorder="1" applyAlignment="1">
      <alignment horizontal="center" vertical="top" wrapText="1"/>
    </xf>
    <xf numFmtId="4" fontId="2" fillId="2" borderId="5" xfId="0" applyNumberFormat="1" applyFont="1" applyFill="1" applyBorder="1" applyAlignment="1">
      <alignment horizontal="center" vertical="top" wrapText="1"/>
    </xf>
    <xf numFmtId="4" fontId="1" fillId="2" borderId="5" xfId="0" applyNumberFormat="1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2" fillId="2" borderId="10" xfId="0" applyFont="1" applyFill="1" applyBorder="1" applyAlignment="1">
      <alignment horizontal="center" vertical="top" wrapText="1"/>
    </xf>
    <xf numFmtId="4" fontId="2" fillId="2" borderId="10" xfId="0" applyNumberFormat="1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vertical="top" wrapText="1"/>
    </xf>
    <xf numFmtId="4" fontId="1" fillId="2" borderId="10" xfId="0" applyNumberFormat="1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4" fontId="2" fillId="2" borderId="13" xfId="0" applyNumberFormat="1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vertical="top" wrapText="1"/>
    </xf>
    <xf numFmtId="4" fontId="1" fillId="2" borderId="13" xfId="0" applyNumberFormat="1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justify" vertical="top" wrapText="1"/>
    </xf>
    <xf numFmtId="4" fontId="1" fillId="2" borderId="5" xfId="0" applyNumberFormat="1" applyFont="1" applyFill="1" applyBorder="1" applyAlignment="1">
      <alignment horizontal="justify" vertical="top" wrapText="1"/>
    </xf>
    <xf numFmtId="0" fontId="1" fillId="2" borderId="8" xfId="0" applyFont="1" applyFill="1" applyBorder="1" applyAlignment="1">
      <alignment vertical="top"/>
    </xf>
    <xf numFmtId="0" fontId="1" fillId="2" borderId="17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vertical="top" wrapText="1"/>
    </xf>
    <xf numFmtId="0" fontId="1" fillId="2" borderId="18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vertical="top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4" fontId="2" fillId="2" borderId="5" xfId="0" applyNumberFormat="1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164" fontId="1" fillId="2" borderId="5" xfId="0" applyNumberFormat="1" applyFont="1" applyFill="1" applyBorder="1" applyAlignment="1">
      <alignment horizontal="center" vertical="top" wrapText="1"/>
    </xf>
    <xf numFmtId="0" fontId="2" fillId="2" borderId="21" xfId="0" applyFont="1" applyFill="1" applyBorder="1" applyAlignment="1">
      <alignment horizontal="center" vertical="top" wrapText="1"/>
    </xf>
    <xf numFmtId="4" fontId="2" fillId="2" borderId="21" xfId="0" applyNumberFormat="1" applyFont="1" applyFill="1" applyBorder="1" applyAlignment="1">
      <alignment horizontal="center" vertical="top" wrapText="1"/>
    </xf>
    <xf numFmtId="164" fontId="1" fillId="2" borderId="21" xfId="0" applyNumberFormat="1" applyFont="1" applyFill="1" applyBorder="1" applyAlignment="1">
      <alignment horizontal="center" vertical="top" wrapText="1"/>
    </xf>
    <xf numFmtId="2" fontId="1" fillId="2" borderId="21" xfId="0" applyNumberFormat="1" applyFont="1" applyFill="1" applyBorder="1" applyAlignment="1">
      <alignment horizontal="center" vertical="top" wrapText="1"/>
    </xf>
    <xf numFmtId="4" fontId="1" fillId="2" borderId="21" xfId="0" applyNumberFormat="1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3" fillId="2" borderId="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2" fillId="2" borderId="5" xfId="0" applyFont="1" applyFill="1" applyBorder="1" applyAlignment="1">
      <alignment vertical="top" wrapText="1"/>
    </xf>
    <xf numFmtId="0" fontId="2" fillId="2" borderId="21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22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1" fillId="2" borderId="8" xfId="0" applyFont="1" applyFill="1" applyBorder="1" applyAlignment="1">
      <alignment vertical="top"/>
    </xf>
    <xf numFmtId="0" fontId="1" fillId="2" borderId="5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3" fillId="2" borderId="6" xfId="0" applyFont="1" applyFill="1" applyBorder="1" applyAlignment="1">
      <alignment horizontal="left" vertical="top"/>
    </xf>
    <xf numFmtId="0" fontId="1" fillId="2" borderId="10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vertical="top" wrapText="1"/>
    </xf>
    <xf numFmtId="0" fontId="1" fillId="2" borderId="15" xfId="0" applyFont="1" applyFill="1" applyBorder="1" applyAlignment="1">
      <alignment vertical="top" wrapText="1"/>
    </xf>
    <xf numFmtId="0" fontId="1" fillId="2" borderId="17" xfId="0" applyFont="1" applyFill="1" applyBorder="1" applyAlignment="1">
      <alignment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left" vertical="top" wrapText="1"/>
    </xf>
    <xf numFmtId="0" fontId="1" fillId="2" borderId="18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vertical="top"/>
    </xf>
    <xf numFmtId="0" fontId="1" fillId="2" borderId="13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vertical="top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justify" vertical="top" wrapText="1"/>
    </xf>
    <xf numFmtId="0" fontId="2" fillId="2" borderId="5" xfId="0" applyFont="1" applyFill="1" applyBorder="1" applyAlignment="1">
      <alignment horizontal="center" vertical="top" wrapText="1"/>
    </xf>
    <xf numFmtId="4" fontId="2" fillId="2" borderId="5" xfId="0" applyNumberFormat="1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>
      <alignment horizontal="center" vertical="top" wrapText="1"/>
    </xf>
    <xf numFmtId="4" fontId="1" fillId="2" borderId="5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1" fillId="0" borderId="0" xfId="0" applyFont="1" applyBorder="1" applyAlignment="1">
      <alignment horizontal="right" vertical="top"/>
    </xf>
    <xf numFmtId="0" fontId="2" fillId="2" borderId="0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0"/>
  <sheetViews>
    <sheetView tabSelected="1" view="pageBreakPreview" topLeftCell="A52" zoomScale="60" zoomScaleNormal="100" workbookViewId="0">
      <selection activeCell="G17" sqref="G17"/>
    </sheetView>
  </sheetViews>
  <sheetFormatPr defaultRowHeight="18.350000000000001"/>
  <cols>
    <col min="1" max="1" width="6" customWidth="1"/>
    <col min="2" max="2" width="70.21875" customWidth="1"/>
    <col min="3" max="3" width="9.21875" customWidth="1"/>
    <col min="4" max="4" width="17.6640625" customWidth="1"/>
    <col min="6" max="6" width="14.33203125" customWidth="1"/>
    <col min="7" max="7" width="17.21875" customWidth="1"/>
    <col min="8" max="8" width="9.6640625" customWidth="1"/>
    <col min="9" max="9" width="37.44140625" style="41" customWidth="1"/>
    <col min="10" max="10" width="32.21875" style="41" customWidth="1"/>
  </cols>
  <sheetData>
    <row r="1" spans="1:10" ht="17.7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ht="17.7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</row>
    <row r="3" spans="1:10" ht="17.7">
      <c r="A3" s="85"/>
      <c r="B3" s="87" t="s">
        <v>2</v>
      </c>
      <c r="C3" s="87" t="s">
        <v>3</v>
      </c>
      <c r="D3" s="87" t="s">
        <v>4</v>
      </c>
      <c r="E3" s="87" t="s">
        <v>5</v>
      </c>
      <c r="F3" s="87"/>
      <c r="G3" s="87"/>
      <c r="H3" s="87"/>
      <c r="I3" s="87" t="s">
        <v>6</v>
      </c>
      <c r="J3" s="87" t="s">
        <v>7</v>
      </c>
    </row>
    <row r="4" spans="1:10" ht="17.7">
      <c r="A4" s="85"/>
      <c r="B4" s="87"/>
      <c r="C4" s="87"/>
      <c r="D4" s="87"/>
      <c r="E4" s="87" t="s">
        <v>8</v>
      </c>
      <c r="F4" s="87" t="s">
        <v>9</v>
      </c>
      <c r="G4" s="87"/>
      <c r="H4" s="87" t="s">
        <v>10</v>
      </c>
      <c r="I4" s="87"/>
      <c r="J4" s="87"/>
    </row>
    <row r="5" spans="1:10" ht="70.7">
      <c r="A5" s="86"/>
      <c r="B5" s="87"/>
      <c r="C5" s="87"/>
      <c r="D5" s="87"/>
      <c r="E5" s="87"/>
      <c r="F5" s="37" t="s">
        <v>11</v>
      </c>
      <c r="G5" s="37" t="s">
        <v>12</v>
      </c>
      <c r="H5" s="87"/>
      <c r="I5" s="87"/>
      <c r="J5" s="87"/>
    </row>
    <row r="6" spans="1:10" ht="17.7">
      <c r="A6" s="2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3">
        <v>10</v>
      </c>
    </row>
    <row r="7" spans="1:10" ht="17.7">
      <c r="A7" s="88" t="s">
        <v>13</v>
      </c>
      <c r="B7" s="58"/>
      <c r="C7" s="58"/>
      <c r="D7" s="58"/>
      <c r="E7" s="58"/>
      <c r="F7" s="58"/>
      <c r="G7" s="58"/>
      <c r="H7" s="58"/>
      <c r="I7" s="58"/>
      <c r="J7" s="59"/>
    </row>
    <row r="8" spans="1:10" ht="17.7">
      <c r="A8" s="82" t="s">
        <v>14</v>
      </c>
      <c r="B8" s="61"/>
      <c r="C8" s="61"/>
      <c r="D8" s="61"/>
      <c r="E8" s="61"/>
      <c r="F8" s="61"/>
      <c r="G8" s="61"/>
      <c r="H8" s="61"/>
      <c r="I8" s="61"/>
      <c r="J8" s="62"/>
    </row>
    <row r="9" spans="1:10" ht="17.7">
      <c r="A9" s="82" t="s">
        <v>15</v>
      </c>
      <c r="B9" s="61"/>
      <c r="C9" s="61"/>
      <c r="D9" s="61"/>
      <c r="E9" s="61"/>
      <c r="F9" s="61"/>
      <c r="G9" s="61"/>
      <c r="H9" s="61"/>
      <c r="I9" s="61"/>
      <c r="J9" s="62"/>
    </row>
    <row r="10" spans="1:10" ht="17.7">
      <c r="A10" s="82" t="s">
        <v>16</v>
      </c>
      <c r="B10" s="61"/>
      <c r="C10" s="61"/>
      <c r="D10" s="61"/>
      <c r="E10" s="61"/>
      <c r="F10" s="61"/>
      <c r="G10" s="61"/>
      <c r="H10" s="61"/>
      <c r="I10" s="61"/>
      <c r="J10" s="62"/>
    </row>
    <row r="11" spans="1:10" ht="17.7">
      <c r="A11" s="51" t="s">
        <v>17</v>
      </c>
      <c r="B11" s="54" t="s">
        <v>18</v>
      </c>
      <c r="C11" s="4" t="s">
        <v>19</v>
      </c>
      <c r="D11" s="5"/>
      <c r="E11" s="6"/>
      <c r="F11" s="7"/>
      <c r="G11" s="7"/>
      <c r="H11" s="1"/>
      <c r="I11" s="54" t="s">
        <v>20</v>
      </c>
      <c r="J11" s="56" t="s">
        <v>21</v>
      </c>
    </row>
    <row r="12" spans="1:10" ht="15.05">
      <c r="A12" s="52"/>
      <c r="B12" s="54"/>
      <c r="C12" s="78" t="s">
        <v>22</v>
      </c>
      <c r="D12" s="79">
        <f>G12+F12+E12</f>
        <v>532772.48</v>
      </c>
      <c r="E12" s="80"/>
      <c r="F12" s="81"/>
      <c r="G12" s="81">
        <v>532772.48</v>
      </c>
      <c r="H12" s="55"/>
      <c r="I12" s="54"/>
      <c r="J12" s="56"/>
    </row>
    <row r="13" spans="1:10" ht="15.05">
      <c r="A13" s="52"/>
      <c r="B13" s="54"/>
      <c r="C13" s="78"/>
      <c r="D13" s="79"/>
      <c r="E13" s="80"/>
      <c r="F13" s="81"/>
      <c r="G13" s="81"/>
      <c r="H13" s="55"/>
      <c r="I13" s="54"/>
      <c r="J13" s="56"/>
    </row>
    <row r="14" spans="1:10" ht="30.15" customHeight="1">
      <c r="A14" s="53"/>
      <c r="B14" s="54"/>
      <c r="C14" s="4" t="s">
        <v>23</v>
      </c>
      <c r="D14" s="8">
        <f>G14+F14+E14</f>
        <v>1100000</v>
      </c>
      <c r="E14" s="5"/>
      <c r="F14" s="9"/>
      <c r="G14" s="7">
        <v>1100000</v>
      </c>
      <c r="H14" s="1"/>
      <c r="I14" s="54"/>
      <c r="J14" s="56"/>
    </row>
    <row r="15" spans="1:10" ht="17.7">
      <c r="A15" s="51" t="s">
        <v>24</v>
      </c>
      <c r="B15" s="54" t="s">
        <v>25</v>
      </c>
      <c r="C15" s="4">
        <v>2014</v>
      </c>
      <c r="D15" s="8">
        <f t="shared" ref="D15:D16" si="0">G15+F15+E15</f>
        <v>0</v>
      </c>
      <c r="E15" s="10"/>
      <c r="F15" s="9"/>
      <c r="G15" s="7"/>
      <c r="H15" s="10"/>
      <c r="I15" s="54" t="s">
        <v>26</v>
      </c>
      <c r="J15" s="77" t="s">
        <v>21</v>
      </c>
    </row>
    <row r="16" spans="1:10" ht="17.7">
      <c r="A16" s="52"/>
      <c r="B16" s="54"/>
      <c r="C16" s="4">
        <v>2015</v>
      </c>
      <c r="D16" s="8">
        <f t="shared" si="0"/>
        <v>0</v>
      </c>
      <c r="E16" s="10"/>
      <c r="F16" s="9"/>
      <c r="G16" s="7"/>
      <c r="H16" s="10"/>
      <c r="I16" s="54"/>
      <c r="J16" s="77"/>
    </row>
    <row r="17" spans="1:10" ht="25.55" customHeight="1">
      <c r="A17" s="53"/>
      <c r="B17" s="54"/>
      <c r="C17" s="4">
        <v>2016</v>
      </c>
      <c r="D17" s="8">
        <f>G17+F17+E17</f>
        <v>6427414.8300000001</v>
      </c>
      <c r="E17" s="10"/>
      <c r="F17" s="9"/>
      <c r="G17" s="7">
        <f>9536699.25-1609284.42-1500000</f>
        <v>6427414.8300000001</v>
      </c>
      <c r="H17" s="10"/>
      <c r="I17" s="54"/>
      <c r="J17" s="77"/>
    </row>
    <row r="18" spans="1:10" ht="17.7">
      <c r="A18" s="51" t="s">
        <v>27</v>
      </c>
      <c r="B18" s="54" t="s">
        <v>28</v>
      </c>
      <c r="C18" s="4">
        <v>2014</v>
      </c>
      <c r="D18" s="8">
        <f t="shared" ref="D18:D19" si="1">G18+F18+E18</f>
        <v>30114474.5</v>
      </c>
      <c r="E18" s="1"/>
      <c r="F18" s="7"/>
      <c r="G18" s="7">
        <v>30114474.5</v>
      </c>
      <c r="H18" s="1"/>
      <c r="I18" s="54" t="s">
        <v>29</v>
      </c>
      <c r="J18" s="56" t="s">
        <v>30</v>
      </c>
    </row>
    <row r="19" spans="1:10" ht="17.7">
      <c r="A19" s="52"/>
      <c r="B19" s="54"/>
      <c r="C19" s="4">
        <v>2015</v>
      </c>
      <c r="D19" s="8">
        <f t="shared" si="1"/>
        <v>30929900.48</v>
      </c>
      <c r="E19" s="1"/>
      <c r="F19" s="7"/>
      <c r="G19" s="7">
        <v>30929900.48</v>
      </c>
      <c r="H19" s="1"/>
      <c r="I19" s="54"/>
      <c r="J19" s="56"/>
    </row>
    <row r="20" spans="1:10" ht="17.7">
      <c r="A20" s="53"/>
      <c r="B20" s="54"/>
      <c r="C20" s="4">
        <v>2016</v>
      </c>
      <c r="D20" s="8">
        <f>G20+F20+E20</f>
        <v>33774399.5</v>
      </c>
      <c r="E20" s="1"/>
      <c r="F20" s="7"/>
      <c r="G20" s="7">
        <f>33039162+576000+159237.5</f>
        <v>33774399.5</v>
      </c>
      <c r="H20" s="1"/>
      <c r="I20" s="54"/>
      <c r="J20" s="56"/>
    </row>
    <row r="21" spans="1:10" ht="17.7">
      <c r="A21" s="51" t="s">
        <v>31</v>
      </c>
      <c r="B21" s="54" t="s">
        <v>32</v>
      </c>
      <c r="C21" s="4">
        <v>2014</v>
      </c>
      <c r="D21" s="8">
        <f t="shared" ref="D21:D22" si="2">G21+F21+E21</f>
        <v>0</v>
      </c>
      <c r="E21" s="10"/>
      <c r="F21" s="9"/>
      <c r="G21" s="7"/>
      <c r="H21" s="10"/>
      <c r="I21" s="54" t="s">
        <v>29</v>
      </c>
      <c r="J21" s="56" t="s">
        <v>33</v>
      </c>
    </row>
    <row r="22" spans="1:10" ht="17.7">
      <c r="A22" s="52"/>
      <c r="B22" s="54"/>
      <c r="C22" s="4">
        <v>2015</v>
      </c>
      <c r="D22" s="8">
        <f t="shared" si="2"/>
        <v>0</v>
      </c>
      <c r="E22" s="10"/>
      <c r="F22" s="9"/>
      <c r="G22" s="7"/>
      <c r="H22" s="10"/>
      <c r="I22" s="54"/>
      <c r="J22" s="56"/>
    </row>
    <row r="23" spans="1:10" ht="17.7">
      <c r="A23" s="53"/>
      <c r="B23" s="54"/>
      <c r="C23" s="4">
        <v>2016</v>
      </c>
      <c r="D23" s="8">
        <f>G23+F23+E23</f>
        <v>333260</v>
      </c>
      <c r="E23" s="10"/>
      <c r="F23" s="9"/>
      <c r="G23" s="7">
        <v>333260</v>
      </c>
      <c r="H23" s="10"/>
      <c r="I23" s="54"/>
      <c r="J23" s="56"/>
    </row>
    <row r="24" spans="1:10" ht="17.7">
      <c r="A24" s="51" t="s">
        <v>34</v>
      </c>
      <c r="B24" s="54" t="s">
        <v>35</v>
      </c>
      <c r="C24" s="4">
        <v>2014</v>
      </c>
      <c r="D24" s="8"/>
      <c r="E24" s="10"/>
      <c r="F24" s="9"/>
      <c r="G24" s="7"/>
      <c r="H24" s="10"/>
      <c r="I24" s="47" t="s">
        <v>29</v>
      </c>
      <c r="J24" s="56" t="s">
        <v>36</v>
      </c>
    </row>
    <row r="25" spans="1:10" ht="17.7">
      <c r="A25" s="52"/>
      <c r="B25" s="54"/>
      <c r="C25" s="4">
        <v>2015</v>
      </c>
      <c r="D25" s="8">
        <f>G25+F25+E25</f>
        <v>1730520</v>
      </c>
      <c r="E25" s="10"/>
      <c r="F25" s="9"/>
      <c r="G25" s="7">
        <v>1730520</v>
      </c>
      <c r="H25" s="10"/>
      <c r="I25" s="47"/>
      <c r="J25" s="56"/>
    </row>
    <row r="26" spans="1:10" ht="41.9" customHeight="1">
      <c r="A26" s="53"/>
      <c r="B26" s="54"/>
      <c r="C26" s="4">
        <v>2016</v>
      </c>
      <c r="D26" s="8">
        <f>G26+F26+E26</f>
        <v>1553000</v>
      </c>
      <c r="E26" s="10"/>
      <c r="F26" s="9"/>
      <c r="G26" s="7">
        <f>53000+1500000</f>
        <v>1553000</v>
      </c>
      <c r="H26" s="10"/>
      <c r="I26" s="47"/>
      <c r="J26" s="56"/>
    </row>
    <row r="27" spans="1:10" ht="17.7">
      <c r="A27" s="51" t="s">
        <v>37</v>
      </c>
      <c r="B27" s="54" t="s">
        <v>38</v>
      </c>
      <c r="C27" s="4">
        <v>2014</v>
      </c>
      <c r="D27" s="8">
        <f>G27+F27+E27</f>
        <v>412624.36</v>
      </c>
      <c r="E27" s="10"/>
      <c r="F27" s="7">
        <v>244882</v>
      </c>
      <c r="G27" s="7">
        <v>167742.35999999999</v>
      </c>
      <c r="H27" s="10"/>
      <c r="I27" s="47" t="s">
        <v>39</v>
      </c>
      <c r="J27" s="56" t="s">
        <v>40</v>
      </c>
    </row>
    <row r="28" spans="1:10" ht="17.7">
      <c r="A28" s="52"/>
      <c r="B28" s="54"/>
      <c r="C28" s="4">
        <v>2015</v>
      </c>
      <c r="D28" s="8">
        <f t="shared" ref="D28:D29" si="3">G28+F28+E28</f>
        <v>0</v>
      </c>
      <c r="E28" s="10"/>
      <c r="F28" s="7"/>
      <c r="G28" s="7"/>
      <c r="H28" s="10"/>
      <c r="I28" s="47"/>
      <c r="J28" s="56"/>
    </row>
    <row r="29" spans="1:10" ht="70.7" customHeight="1" thickBot="1">
      <c r="A29" s="52"/>
      <c r="B29" s="64"/>
      <c r="C29" s="11">
        <v>2016</v>
      </c>
      <c r="D29" s="12">
        <f t="shared" si="3"/>
        <v>0</v>
      </c>
      <c r="E29" s="13"/>
      <c r="F29" s="14"/>
      <c r="G29" s="14"/>
      <c r="H29" s="13"/>
      <c r="I29" s="67"/>
      <c r="J29" s="70"/>
    </row>
    <row r="30" spans="1:10" ht="17.7">
      <c r="A30" s="73" t="s">
        <v>41</v>
      </c>
      <c r="B30" s="74" t="s">
        <v>42</v>
      </c>
      <c r="C30" s="15">
        <v>2014</v>
      </c>
      <c r="D30" s="16">
        <f>G30+F30+E30</f>
        <v>0</v>
      </c>
      <c r="E30" s="17"/>
      <c r="F30" s="18"/>
      <c r="G30" s="18"/>
      <c r="H30" s="17"/>
      <c r="I30" s="75" t="s">
        <v>43</v>
      </c>
      <c r="J30" s="76" t="s">
        <v>44</v>
      </c>
    </row>
    <row r="31" spans="1:10" ht="17.7">
      <c r="A31" s="52"/>
      <c r="B31" s="54"/>
      <c r="C31" s="4">
        <v>2015</v>
      </c>
      <c r="D31" s="8">
        <f>G31+F31+E31</f>
        <v>562509.85</v>
      </c>
      <c r="E31" s="10"/>
      <c r="F31" s="7"/>
      <c r="G31" s="7">
        <v>562509.85</v>
      </c>
      <c r="H31" s="10"/>
      <c r="I31" s="47"/>
      <c r="J31" s="56"/>
    </row>
    <row r="32" spans="1:10" ht="215.35" customHeight="1">
      <c r="A32" s="53"/>
      <c r="B32" s="54"/>
      <c r="C32" s="4">
        <v>2016</v>
      </c>
      <c r="D32" s="8">
        <f>G32+F32+E32</f>
        <v>0</v>
      </c>
      <c r="E32" s="10"/>
      <c r="F32" s="7"/>
      <c r="G32" s="7"/>
      <c r="H32" s="10"/>
      <c r="I32" s="47"/>
      <c r="J32" s="56"/>
    </row>
    <row r="33" spans="1:10" ht="17.7">
      <c r="A33" s="51" t="s">
        <v>45</v>
      </c>
      <c r="B33" s="54" t="s">
        <v>46</v>
      </c>
      <c r="C33" s="4">
        <v>2014</v>
      </c>
      <c r="D33" s="8">
        <f t="shared" ref="D33:D34" si="4">H33+G33+F33+E33</f>
        <v>99900</v>
      </c>
      <c r="E33" s="10"/>
      <c r="F33" s="7">
        <v>99900</v>
      </c>
      <c r="G33" s="7"/>
      <c r="H33" s="10"/>
      <c r="I33" s="10" t="s">
        <v>47</v>
      </c>
      <c r="J33" s="56" t="s">
        <v>48</v>
      </c>
    </row>
    <row r="34" spans="1:10" ht="43.2" customHeight="1">
      <c r="A34" s="52"/>
      <c r="B34" s="54"/>
      <c r="C34" s="4">
        <v>2015</v>
      </c>
      <c r="D34" s="8">
        <f t="shared" si="4"/>
        <v>5832775</v>
      </c>
      <c r="E34" s="10"/>
      <c r="F34" s="7">
        <v>5062275</v>
      </c>
      <c r="G34" s="7">
        <v>770500</v>
      </c>
      <c r="H34" s="10"/>
      <c r="I34" s="10" t="s">
        <v>47</v>
      </c>
      <c r="J34" s="56"/>
    </row>
    <row r="35" spans="1:10" ht="53.05" customHeight="1">
      <c r="A35" s="53"/>
      <c r="B35" s="54"/>
      <c r="C35" s="38">
        <v>2016</v>
      </c>
      <c r="D35" s="39">
        <f>G35+F35+E35</f>
        <v>1958438.92</v>
      </c>
      <c r="E35" s="37"/>
      <c r="F35" s="40"/>
      <c r="G35" s="40">
        <f>1742723+6950+208765.92</f>
        <v>1958438.92</v>
      </c>
      <c r="H35" s="37"/>
      <c r="I35" s="37" t="s">
        <v>72</v>
      </c>
      <c r="J35" s="56"/>
    </row>
    <row r="36" spans="1:10" ht="17.7">
      <c r="A36" s="51" t="s">
        <v>49</v>
      </c>
      <c r="B36" s="64" t="s">
        <v>50</v>
      </c>
      <c r="C36" s="4">
        <v>2014</v>
      </c>
      <c r="D36" s="8">
        <f t="shared" ref="D36:D37" si="5">G36+F36+E36</f>
        <v>0</v>
      </c>
      <c r="E36" s="19"/>
      <c r="F36" s="20"/>
      <c r="G36" s="7">
        <v>0</v>
      </c>
      <c r="H36" s="19"/>
      <c r="I36" s="67" t="s">
        <v>51</v>
      </c>
      <c r="J36" s="70" t="s">
        <v>52</v>
      </c>
    </row>
    <row r="37" spans="1:10" ht="22.95" customHeight="1">
      <c r="A37" s="52"/>
      <c r="B37" s="65"/>
      <c r="C37" s="4">
        <v>2015</v>
      </c>
      <c r="D37" s="8">
        <f t="shared" si="5"/>
        <v>1736047.82</v>
      </c>
      <c r="E37" s="1"/>
      <c r="F37" s="7"/>
      <c r="G37" s="7">
        <v>1736047.82</v>
      </c>
      <c r="H37" s="1"/>
      <c r="I37" s="68"/>
      <c r="J37" s="71"/>
    </row>
    <row r="38" spans="1:10" ht="90.35" customHeight="1">
      <c r="A38" s="53"/>
      <c r="B38" s="66"/>
      <c r="C38" s="4">
        <v>2016</v>
      </c>
      <c r="D38" s="8">
        <f>G38+F38+E38</f>
        <v>1800000</v>
      </c>
      <c r="E38" s="19"/>
      <c r="F38" s="20"/>
      <c r="G38" s="7">
        <v>1800000</v>
      </c>
      <c r="H38" s="19"/>
      <c r="I38" s="69"/>
      <c r="J38" s="72"/>
    </row>
    <row r="39" spans="1:10" ht="17.7">
      <c r="A39" s="51" t="s">
        <v>53</v>
      </c>
      <c r="B39" s="64" t="s">
        <v>54</v>
      </c>
      <c r="C39" s="4">
        <v>2014</v>
      </c>
      <c r="D39" s="8">
        <f t="shared" ref="D39:D41" si="6">G39+F39+E39</f>
        <v>0</v>
      </c>
      <c r="E39" s="19"/>
      <c r="F39" s="20"/>
      <c r="G39" s="7"/>
      <c r="H39" s="19"/>
      <c r="I39" s="67" t="s">
        <v>55</v>
      </c>
      <c r="J39" s="70" t="s">
        <v>56</v>
      </c>
    </row>
    <row r="40" spans="1:10" ht="17.7">
      <c r="A40" s="52"/>
      <c r="B40" s="65"/>
      <c r="C40" s="4">
        <v>2015</v>
      </c>
      <c r="D40" s="8">
        <f t="shared" si="6"/>
        <v>980000</v>
      </c>
      <c r="E40" s="19"/>
      <c r="F40" s="20"/>
      <c r="G40" s="7">
        <v>980000</v>
      </c>
      <c r="H40" s="19"/>
      <c r="I40" s="68"/>
      <c r="J40" s="71"/>
    </row>
    <row r="41" spans="1:10" ht="24.9" customHeight="1">
      <c r="A41" s="53"/>
      <c r="B41" s="66"/>
      <c r="C41" s="4">
        <v>2016</v>
      </c>
      <c r="D41" s="8">
        <f t="shared" si="6"/>
        <v>0</v>
      </c>
      <c r="E41" s="19"/>
      <c r="F41" s="20"/>
      <c r="G41" s="7"/>
      <c r="H41" s="19"/>
      <c r="I41" s="69"/>
      <c r="J41" s="72"/>
    </row>
    <row r="42" spans="1:10" ht="57.6" customHeight="1">
      <c r="A42" s="21" t="s">
        <v>57</v>
      </c>
      <c r="B42" s="22" t="s">
        <v>58</v>
      </c>
      <c r="C42" s="4">
        <v>2016</v>
      </c>
      <c r="D42" s="8">
        <f>G42</f>
        <v>67015</v>
      </c>
      <c r="E42" s="19"/>
      <c r="F42" s="20"/>
      <c r="G42" s="7">
        <f>52015+15000</f>
        <v>67015</v>
      </c>
      <c r="H42" s="19"/>
      <c r="I42" s="23" t="s">
        <v>51</v>
      </c>
      <c r="J42" s="24" t="s">
        <v>59</v>
      </c>
    </row>
    <row r="43" spans="1:10" ht="66.8" customHeight="1">
      <c r="A43" s="25" t="s">
        <v>60</v>
      </c>
      <c r="B43" s="26" t="s">
        <v>61</v>
      </c>
      <c r="C43" s="4">
        <v>2016</v>
      </c>
      <c r="D43" s="8">
        <f>G43</f>
        <v>54650</v>
      </c>
      <c r="E43" s="19"/>
      <c r="F43" s="20"/>
      <c r="G43" s="7">
        <v>54650</v>
      </c>
      <c r="H43" s="19"/>
      <c r="I43" s="10" t="s">
        <v>51</v>
      </c>
      <c r="J43" s="27" t="s">
        <v>62</v>
      </c>
    </row>
    <row r="44" spans="1:10" ht="17.7">
      <c r="A44" s="57" t="s">
        <v>63</v>
      </c>
      <c r="B44" s="58"/>
      <c r="C44" s="58"/>
      <c r="D44" s="58"/>
      <c r="E44" s="58"/>
      <c r="F44" s="58"/>
      <c r="G44" s="58"/>
      <c r="H44" s="58"/>
      <c r="I44" s="58"/>
      <c r="J44" s="59"/>
    </row>
    <row r="45" spans="1:10" ht="17.7">
      <c r="A45" s="57" t="s">
        <v>64</v>
      </c>
      <c r="B45" s="58"/>
      <c r="C45" s="58"/>
      <c r="D45" s="58"/>
      <c r="E45" s="58"/>
      <c r="F45" s="58"/>
      <c r="G45" s="58"/>
      <c r="H45" s="58"/>
      <c r="I45" s="58"/>
      <c r="J45" s="59"/>
    </row>
    <row r="46" spans="1:10" ht="17.7">
      <c r="A46" s="57" t="s">
        <v>65</v>
      </c>
      <c r="B46" s="58"/>
      <c r="C46" s="58"/>
      <c r="D46" s="58"/>
      <c r="E46" s="58"/>
      <c r="F46" s="58"/>
      <c r="G46" s="58"/>
      <c r="H46" s="58"/>
      <c r="I46" s="58"/>
      <c r="J46" s="59"/>
    </row>
    <row r="47" spans="1:10" ht="17.7">
      <c r="A47" s="60" t="s">
        <v>16</v>
      </c>
      <c r="B47" s="61"/>
      <c r="C47" s="61"/>
      <c r="D47" s="61"/>
      <c r="E47" s="61"/>
      <c r="F47" s="61"/>
      <c r="G47" s="61"/>
      <c r="H47" s="61"/>
      <c r="I47" s="61"/>
      <c r="J47" s="62"/>
    </row>
    <row r="48" spans="1:10" ht="17.7">
      <c r="A48" s="51" t="s">
        <v>66</v>
      </c>
      <c r="B48" s="54" t="s">
        <v>67</v>
      </c>
      <c r="C48" s="4">
        <v>2014</v>
      </c>
      <c r="D48" s="8">
        <f t="shared" ref="D48:D49" si="7">G48+F48+E48</f>
        <v>0</v>
      </c>
      <c r="E48" s="10"/>
      <c r="F48" s="7">
        <v>0</v>
      </c>
      <c r="G48" s="7"/>
      <c r="H48" s="10"/>
      <c r="I48" s="55" t="s">
        <v>68</v>
      </c>
      <c r="J48" s="56" t="s">
        <v>69</v>
      </c>
    </row>
    <row r="49" spans="1:10" ht="17.7">
      <c r="A49" s="52"/>
      <c r="B49" s="54"/>
      <c r="C49" s="4">
        <v>2015</v>
      </c>
      <c r="D49" s="8">
        <f t="shared" si="7"/>
        <v>0</v>
      </c>
      <c r="E49" s="10"/>
      <c r="F49" s="9"/>
      <c r="G49" s="7"/>
      <c r="H49" s="10"/>
      <c r="I49" s="55"/>
      <c r="J49" s="63"/>
    </row>
    <row r="50" spans="1:10" ht="17.7">
      <c r="A50" s="53"/>
      <c r="B50" s="54"/>
      <c r="C50" s="4">
        <v>2016</v>
      </c>
      <c r="D50" s="8">
        <f>G50+F50+E50</f>
        <v>784705</v>
      </c>
      <c r="E50" s="10"/>
      <c r="F50" s="9"/>
      <c r="G50" s="7">
        <f>769330+15375</f>
        <v>784705</v>
      </c>
      <c r="H50" s="10"/>
      <c r="I50" s="55"/>
      <c r="J50" s="63"/>
    </row>
    <row r="51" spans="1:10" ht="17.7">
      <c r="A51" s="51" t="s">
        <v>70</v>
      </c>
      <c r="B51" s="54" t="s">
        <v>71</v>
      </c>
      <c r="C51" s="4">
        <v>2014</v>
      </c>
      <c r="D51" s="8"/>
      <c r="E51" s="10"/>
      <c r="F51" s="28"/>
      <c r="G51" s="7"/>
      <c r="H51" s="29"/>
      <c r="I51" s="55" t="s">
        <v>72</v>
      </c>
      <c r="J51" s="56" t="s">
        <v>69</v>
      </c>
    </row>
    <row r="52" spans="1:10" ht="17.7">
      <c r="A52" s="52"/>
      <c r="B52" s="54"/>
      <c r="C52" s="4">
        <v>2015</v>
      </c>
      <c r="D52" s="8">
        <f t="shared" ref="D52" si="8">G52+F52+E52</f>
        <v>0</v>
      </c>
      <c r="E52" s="10"/>
      <c r="F52" s="28"/>
      <c r="G52" s="7">
        <v>0</v>
      </c>
      <c r="H52" s="29"/>
      <c r="I52" s="55"/>
      <c r="J52" s="56"/>
    </row>
    <row r="53" spans="1:10" ht="17.7">
      <c r="A53" s="53"/>
      <c r="B53" s="54"/>
      <c r="C53" s="4">
        <v>2016</v>
      </c>
      <c r="D53" s="8">
        <f>G53+F53+E53</f>
        <v>795500</v>
      </c>
      <c r="E53" s="10"/>
      <c r="F53" s="28"/>
      <c r="G53" s="7">
        <f>745500+50000</f>
        <v>795500</v>
      </c>
      <c r="H53" s="29"/>
      <c r="I53" s="55"/>
      <c r="J53" s="56"/>
    </row>
    <row r="54" spans="1:10" ht="17.7">
      <c r="A54" s="51" t="s">
        <v>73</v>
      </c>
      <c r="B54" s="54" t="s">
        <v>74</v>
      </c>
      <c r="C54" s="4">
        <v>2014</v>
      </c>
      <c r="D54" s="8">
        <f t="shared" ref="D54:D55" si="9">G54+F54+E54</f>
        <v>0</v>
      </c>
      <c r="E54" s="10"/>
      <c r="F54" s="8"/>
      <c r="G54" s="7"/>
      <c r="H54" s="29"/>
      <c r="I54" s="55" t="s">
        <v>51</v>
      </c>
      <c r="J54" s="56" t="s">
        <v>69</v>
      </c>
    </row>
    <row r="55" spans="1:10" ht="17.7">
      <c r="A55" s="52"/>
      <c r="B55" s="54"/>
      <c r="C55" s="4">
        <v>2015</v>
      </c>
      <c r="D55" s="8">
        <f t="shared" si="9"/>
        <v>0</v>
      </c>
      <c r="E55" s="10"/>
      <c r="F55" s="28"/>
      <c r="G55" s="7"/>
      <c r="H55" s="29"/>
      <c r="I55" s="55"/>
      <c r="J55" s="56"/>
    </row>
    <row r="56" spans="1:10" ht="17.7">
      <c r="A56" s="53"/>
      <c r="B56" s="54"/>
      <c r="C56" s="4">
        <v>2016</v>
      </c>
      <c r="D56" s="8">
        <f>G56+F56+E56</f>
        <v>2242094</v>
      </c>
      <c r="E56" s="10"/>
      <c r="F56" s="28"/>
      <c r="G56" s="7">
        <v>2242094</v>
      </c>
      <c r="H56" s="29"/>
      <c r="I56" s="55"/>
      <c r="J56" s="56"/>
    </row>
    <row r="57" spans="1:10" ht="53.05">
      <c r="A57" s="42"/>
      <c r="B57" s="45" t="s">
        <v>75</v>
      </c>
      <c r="C57" s="4" t="s">
        <v>76</v>
      </c>
      <c r="D57" s="8">
        <f>D58+D59+D60</f>
        <v>123822001.74000001</v>
      </c>
      <c r="E57" s="30"/>
      <c r="F57" s="7">
        <f>F58+F60+F59</f>
        <v>5407057</v>
      </c>
      <c r="G57" s="7">
        <f>G58+G59+G60</f>
        <v>118414944.74000001</v>
      </c>
      <c r="H57" s="10"/>
      <c r="I57" s="47"/>
      <c r="J57" s="49"/>
    </row>
    <row r="58" spans="1:10" ht="17.7">
      <c r="A58" s="43"/>
      <c r="B58" s="45"/>
      <c r="C58" s="4">
        <v>2014</v>
      </c>
      <c r="D58" s="8">
        <f>D39+D54+D51+D48+D33+D24+D21+D18+D15+D11+D27+D30</f>
        <v>30626998.859999999</v>
      </c>
      <c r="E58" s="30"/>
      <c r="F58" s="7">
        <f>F39+F54+F51+F48+F33+F27+F24+F21+F18+F15+F11</f>
        <v>344782</v>
      </c>
      <c r="G58" s="7">
        <f>G39+G54+G51+G48+G33+G27+G24++G21+G18+G15+G11+G30</f>
        <v>30282216.859999999</v>
      </c>
      <c r="H58" s="10"/>
      <c r="I58" s="47"/>
      <c r="J58" s="49"/>
    </row>
    <row r="59" spans="1:10" ht="17.7">
      <c r="A59" s="43"/>
      <c r="B59" s="45"/>
      <c r="C59" s="4">
        <v>2015</v>
      </c>
      <c r="D59" s="8">
        <f>G59+F59</f>
        <v>42304525.630000003</v>
      </c>
      <c r="E59" s="30"/>
      <c r="F59" s="7">
        <f>F40+F55+F52+F49+F34+F28+F25+F22+F19+F16+F12</f>
        <v>5062275</v>
      </c>
      <c r="G59" s="7">
        <f>G40+G55+G52+G49+G34+G28+G25+G22+G19+G16+G12+G31+G37</f>
        <v>37242250.630000003</v>
      </c>
      <c r="H59" s="10"/>
      <c r="I59" s="47"/>
      <c r="J59" s="49"/>
    </row>
    <row r="60" spans="1:10" thickBot="1">
      <c r="A60" s="44"/>
      <c r="B60" s="46"/>
      <c r="C60" s="31">
        <v>2016</v>
      </c>
      <c r="D60" s="32">
        <f>G60+F60</f>
        <v>50890477.25</v>
      </c>
      <c r="E60" s="33"/>
      <c r="F60" s="34">
        <f>F41+F56+F53+F50+F35+F29+F26+F23+F20+F17+F14</f>
        <v>0</v>
      </c>
      <c r="G60" s="35">
        <f>G56+G53+G50+G43++G41+G38+G35+G32++G29+G26+G23+G20+G17+G14+G42</f>
        <v>50890477.25</v>
      </c>
      <c r="H60" s="36"/>
      <c r="I60" s="48"/>
      <c r="J60" s="50"/>
    </row>
  </sheetData>
  <mergeCells count="81">
    <mergeCell ref="A10:J10"/>
    <mergeCell ref="A1:J1"/>
    <mergeCell ref="A2:J2"/>
    <mergeCell ref="A3:A5"/>
    <mergeCell ref="B3:B5"/>
    <mergeCell ref="C3:C5"/>
    <mergeCell ref="D3:D5"/>
    <mergeCell ref="E3:H3"/>
    <mergeCell ref="I3:I5"/>
    <mergeCell ref="J3:J5"/>
    <mergeCell ref="E4:E5"/>
    <mergeCell ref="F4:G4"/>
    <mergeCell ref="H4:H5"/>
    <mergeCell ref="A7:J7"/>
    <mergeCell ref="A8:J8"/>
    <mergeCell ref="A9:J9"/>
    <mergeCell ref="A11:A14"/>
    <mergeCell ref="B11:B14"/>
    <mergeCell ref="I11:I14"/>
    <mergeCell ref="J11:J14"/>
    <mergeCell ref="C12:C13"/>
    <mergeCell ref="D12:D13"/>
    <mergeCell ref="E12:E13"/>
    <mergeCell ref="F12:F13"/>
    <mergeCell ref="G12:G13"/>
    <mergeCell ref="H12:H13"/>
    <mergeCell ref="A15:A17"/>
    <mergeCell ref="B15:B17"/>
    <mergeCell ref="I15:I17"/>
    <mergeCell ref="J15:J17"/>
    <mergeCell ref="A18:A20"/>
    <mergeCell ref="B18:B20"/>
    <mergeCell ref="I18:I20"/>
    <mergeCell ref="J18:J20"/>
    <mergeCell ref="A21:A23"/>
    <mergeCell ref="B21:B23"/>
    <mergeCell ref="I21:I23"/>
    <mergeCell ref="J21:J23"/>
    <mergeCell ref="A24:A26"/>
    <mergeCell ref="B24:B26"/>
    <mergeCell ref="I24:I26"/>
    <mergeCell ref="J24:J26"/>
    <mergeCell ref="A27:A29"/>
    <mergeCell ref="B27:B29"/>
    <mergeCell ref="I27:I29"/>
    <mergeCell ref="J27:J29"/>
    <mergeCell ref="A30:A32"/>
    <mergeCell ref="B30:B32"/>
    <mergeCell ref="I30:I32"/>
    <mergeCell ref="J30:J32"/>
    <mergeCell ref="A45:J45"/>
    <mergeCell ref="A33:A35"/>
    <mergeCell ref="B33:B35"/>
    <mergeCell ref="J33:J35"/>
    <mergeCell ref="A36:A38"/>
    <mergeCell ref="B36:B38"/>
    <mergeCell ref="I36:I38"/>
    <mergeCell ref="J36:J38"/>
    <mergeCell ref="A39:A41"/>
    <mergeCell ref="B39:B41"/>
    <mergeCell ref="I39:I41"/>
    <mergeCell ref="J39:J41"/>
    <mergeCell ref="A44:J44"/>
    <mergeCell ref="A46:J46"/>
    <mergeCell ref="A47:J47"/>
    <mergeCell ref="A48:A50"/>
    <mergeCell ref="B48:B50"/>
    <mergeCell ref="I48:I50"/>
    <mergeCell ref="J48:J50"/>
    <mergeCell ref="A57:A60"/>
    <mergeCell ref="B57:B60"/>
    <mergeCell ref="I57:I60"/>
    <mergeCell ref="J57:J60"/>
    <mergeCell ref="A51:A53"/>
    <mergeCell ref="B51:B53"/>
    <mergeCell ref="I51:I53"/>
    <mergeCell ref="J51:J53"/>
    <mergeCell ref="A54:A56"/>
    <mergeCell ref="B54:B56"/>
    <mergeCell ref="I54:I56"/>
    <mergeCell ref="J54:J56"/>
  </mergeCells>
  <pageMargins left="0.78740157480314965" right="0.19685039370078741" top="0.19685039370078741" bottom="0.19685039370078741" header="0.31496062992125984" footer="0.31496062992125984"/>
  <pageSetup paperSize="9" scale="61" fitToHeight="6" orientation="landscape" horizontalDpi="180" verticalDpi="180" r:id="rId1"/>
  <headerFooter>
    <oddFooter>&amp;C1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2016-08-05T10:26:31Z</dcterms:modified>
</cp:coreProperties>
</file>