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1355" windowHeight="8700"/>
  </bookViews>
  <sheets>
    <sheet name="Прил.на 10,06" sheetId="16" r:id="rId1"/>
  </sheets>
  <definedNames>
    <definedName name="_xlnm.Print_Titles" localSheetId="0">'Прил.на 10,06'!$3:$6</definedName>
    <definedName name="_xlnm.Print_Area" localSheetId="0">'Прил.на 10,06'!$A$1:$N$95</definedName>
  </definedNames>
  <calcPr calcId="125725" fullCalcOnLoad="1"/>
</workbook>
</file>

<file path=xl/calcChain.xml><?xml version="1.0" encoding="utf-8"?>
<calcChain xmlns="http://schemas.openxmlformats.org/spreadsheetml/2006/main">
  <c r="J66" i="16"/>
  <c r="E66"/>
  <c r="J65"/>
  <c r="J73"/>
  <c r="E73"/>
  <c r="L93"/>
  <c r="L91"/>
  <c r="L95"/>
  <c r="E20"/>
  <c r="E68"/>
  <c r="E67"/>
  <c r="H95"/>
  <c r="E54"/>
  <c r="E52"/>
  <c r="E30"/>
  <c r="J94"/>
  <c r="H94"/>
  <c r="J44"/>
  <c r="E44"/>
  <c r="J10"/>
  <c r="J76"/>
  <c r="J77"/>
  <c r="E77"/>
  <c r="E80"/>
  <c r="H27"/>
  <c r="H10"/>
  <c r="H62"/>
  <c r="J62"/>
  <c r="E62"/>
  <c r="J69"/>
  <c r="E69"/>
  <c r="J81"/>
  <c r="E50"/>
  <c r="E15"/>
  <c r="E24"/>
  <c r="E25"/>
  <c r="E26"/>
  <c r="E27"/>
  <c r="E33"/>
  <c r="E37"/>
  <c r="E38"/>
  <c r="E39"/>
  <c r="E46"/>
  <c r="E48"/>
  <c r="E56"/>
  <c r="E57"/>
  <c r="E58"/>
  <c r="E65"/>
  <c r="E70"/>
  <c r="E71"/>
  <c r="E75"/>
  <c r="E78"/>
  <c r="E79"/>
  <c r="E81"/>
  <c r="E82"/>
  <c r="E83"/>
  <c r="E88"/>
  <c r="E89"/>
  <c r="E90"/>
  <c r="L94"/>
  <c r="E76"/>
  <c r="J72"/>
  <c r="E72"/>
  <c r="J93"/>
  <c r="H93"/>
  <c r="H91"/>
  <c r="E95"/>
  <c r="J95"/>
  <c r="J91"/>
  <c r="E93"/>
  <c r="E94"/>
  <c r="E10"/>
  <c r="E91"/>
</calcChain>
</file>

<file path=xl/sharedStrings.xml><?xml version="1.0" encoding="utf-8"?>
<sst xmlns="http://schemas.openxmlformats.org/spreadsheetml/2006/main" count="122" uniqueCount="85">
  <si>
    <t>№</t>
  </si>
  <si>
    <t>Наименование мероприятия</t>
  </si>
  <si>
    <t>Срок  исполне-ния</t>
  </si>
  <si>
    <t>Объём финансиро-вания (тыс.руб.)</t>
  </si>
  <si>
    <t>в том числе за счёт средств</t>
  </si>
  <si>
    <t>Исполнители -ответственные за реализацию мероприятий</t>
  </si>
  <si>
    <t>Цель:  повышение  удовлетворенности  населения  услугами  по  организации  отдыха  и  оздоровления  детей  и  подростков  Владимирской  области</t>
  </si>
  <si>
    <t>Обеспечение права детей на отдых и оздоровление, снижение удельной численности детей категории риска</t>
  </si>
  <si>
    <t>Задача:  создание  условий  для  обеспечения  безопасного  пребывания  детей  и  подростков  в  загородных  оздоровительных  лагерях</t>
  </si>
  <si>
    <t>2.1.</t>
  </si>
  <si>
    <t>2.2.</t>
  </si>
  <si>
    <t xml:space="preserve">Обеспечение условий для укрепления материально-технической базы загородных оздоровительных лагерей региона </t>
  </si>
  <si>
    <t>Обеспечение безопасных условий организации отдыха и оздоровления детей</t>
  </si>
  <si>
    <t>Задача :  совершенствование кадрового и информационно-методического обеспечения организации  отдыха, оздоровления детей и подростков,  развитие   специализированных видов отдыха</t>
  </si>
  <si>
    <t>3.2.</t>
  </si>
  <si>
    <t xml:space="preserve"> в том числе</t>
  </si>
  <si>
    <t>Задача:  Организация отдыха и оздоровления детей и подростков</t>
  </si>
  <si>
    <t>Ожидаемые результаты</t>
  </si>
  <si>
    <t>МБОУ СОШ№1</t>
  </si>
  <si>
    <t>МБОУ СОШ№2</t>
  </si>
  <si>
    <t>МБОУ "Начальная школа"</t>
  </si>
  <si>
    <t>МБОУ ДЮСШ</t>
  </si>
  <si>
    <t>МБОУ ЦВР "Лад"</t>
  </si>
  <si>
    <t>1.1.</t>
  </si>
  <si>
    <t>1.2.</t>
  </si>
  <si>
    <t>1.3.</t>
  </si>
  <si>
    <t>МКУ "ГКМХ"</t>
  </si>
  <si>
    <t>Управление образования</t>
  </si>
  <si>
    <t>Улучшение системы оздоровления детей. Создание условий для отдыха детей, находящихся в трудной жизненной ситуации.</t>
  </si>
  <si>
    <t>Развитие и укрепление материально-технической базы в городских лагерях с дневным пребыванием</t>
  </si>
  <si>
    <t>Организация отдыха и оздоровления детей в лагерях с дневным пребыванием детей</t>
  </si>
  <si>
    <t>субсидий и иных межбюджетных трансфертов</t>
  </si>
  <si>
    <t>Приобретение оборудования, инвентаря для проведения профильных смен в лагерях с дневным пребыванием</t>
  </si>
  <si>
    <t>Задача: Участие в областных профильных сменах. Организация санитарно- курортного оздоровления.</t>
  </si>
  <si>
    <t>Организация санитарно- курортного лечения для часто болеющих детей и семей, нуждающихся в особой заботе государства, в санаториях "Мать и дитя" (приобретение путевок)</t>
  </si>
  <si>
    <t>Оказание социальной поддержки детям, находящимся в трудной ситуации, в том детям- сиротам, оставшихся без попечения родителей, а также лицам из их числа в возрасте до 23 лет.</t>
  </si>
  <si>
    <t>3.1.</t>
  </si>
  <si>
    <t>3.3.</t>
  </si>
  <si>
    <t>Удовлетворение потребности населения в услуге отдыха и оздоровления детей.</t>
  </si>
  <si>
    <t>3.4.</t>
  </si>
  <si>
    <t>Развитие и укрепление материально- технической базы загородного лагеря "Лесной городок", оказывающего услуги по организации отдыха и оздоровления детей</t>
  </si>
  <si>
    <t>МБОУ ДОД ЦВР "Лад"</t>
  </si>
  <si>
    <t xml:space="preserve">МБОУ ДОД ЦВР "Лад" </t>
  </si>
  <si>
    <t>Приобретение  спортивного и мягкого инвентаря</t>
  </si>
  <si>
    <t>Достижение целевых показателей и индикаторов качества предоставляемых услуг в сфере отдыха и оздоровления детей: приобретение оборудования и мебели</t>
  </si>
  <si>
    <t>2.3.</t>
  </si>
  <si>
    <t>Проведение соревнований, награждение участников, оплата работы судей</t>
  </si>
  <si>
    <t>МКУ "Комитет по культуре и спорту" (отдел по молодежной политике и вопросам демографии)</t>
  </si>
  <si>
    <t>1.4.</t>
  </si>
  <si>
    <t>Организация работ по благоустройству территории (капитальное строительство капитальный ремонт, ремонт) загородного лагеря "Лесной городок":</t>
  </si>
  <si>
    <t xml:space="preserve">Строительство домика </t>
  </si>
  <si>
    <t xml:space="preserve">Ремонт корпусов загородного лагеря </t>
  </si>
  <si>
    <t>Ремонт асфальтнобетонного покрытия</t>
  </si>
  <si>
    <t>В том числе:</t>
  </si>
  <si>
    <t>Субвенции</t>
  </si>
  <si>
    <t>Субсидии, иные межбюджетные трансферты</t>
  </si>
  <si>
    <t>Другие собственные доходы</t>
  </si>
  <si>
    <t>Планировка территории ДООЛ "Лесной городок" (топосъемка)</t>
  </si>
  <si>
    <t>Собственные доходы:</t>
  </si>
  <si>
    <t>Внебюджетные средства</t>
  </si>
  <si>
    <t>Замена окон в корпусах</t>
  </si>
  <si>
    <t xml:space="preserve">Полная или частичная оплата стоимости пребывания детей и подростков из семей, нуждающихся в особой заботе государства, оказавшихся в трудной жизненной ситуации в загородные оздоровительные лагеря. </t>
  </si>
  <si>
    <t>Компенсация части родительской платы стоимости путевки детям работников ДОЛ "Лесной городок" в период проведения оздоровительной смены.</t>
  </si>
  <si>
    <t>2. Участие в областных профильных сменах. Организация санаторно- курортного оздоровления.</t>
  </si>
  <si>
    <t xml:space="preserve">Полная или частичная оплата стоимости пребывания детей и подростков из семей, нуждающихся в особой заботе государства, оказавшихся в трудной жизненной ситуации в городских лагерях с дневным пребыванием . </t>
  </si>
  <si>
    <t>I. Организация отдыха и оздоровления детей и подростков ЗАТО г.Радужный</t>
  </si>
  <si>
    <t xml:space="preserve">Цель:  помощь детям при  организации  отдыха  и  оздоровления  детей  и  подростков  </t>
  </si>
  <si>
    <t>Цель: Развитие системы загородных оздоровительных лагерей, укрепление их материально-технической базы, обеспечение  безопасности жизни и здоровья детей</t>
  </si>
  <si>
    <t>3. Организация отдыха детей в загородном лагере</t>
  </si>
  <si>
    <t>4.Совершенствование кадрового и методического обучения</t>
  </si>
  <si>
    <t>Цель: Нормативное правовое. кадровое и информационно-методическое сопровождение отдыха, оздоровления детей</t>
  </si>
  <si>
    <t>3.4.1.</t>
  </si>
  <si>
    <t>3.4.2.</t>
  </si>
  <si>
    <t>3.4.3.</t>
  </si>
  <si>
    <t>3.4.4.</t>
  </si>
  <si>
    <t>3.4.5.</t>
  </si>
  <si>
    <t>3.5.</t>
  </si>
  <si>
    <t xml:space="preserve">Проведение мероприятий по обеспечению санитарно-гигиенического, противоэпидемиологического режима, медицинского осмотра работников и охраны в загородном лагере "Лесной городок". </t>
  </si>
  <si>
    <t>Расходы на обеспечение деятельности (оказания услуг) муниципального учреждения</t>
  </si>
  <si>
    <t>Компенсация стоимости путевок для детей и подростков, направленных в стационарные детские оздоровительные лагеря, палаточные лагеря и малозатратные организации отдыха детей.</t>
  </si>
  <si>
    <t>Подготовка кадров для лагерей отдыха и оздоровления, приобретение сборников нормативных правовых документов и другой литературы</t>
  </si>
  <si>
    <t>Всего по программе:</t>
  </si>
  <si>
    <t>4.1.</t>
  </si>
  <si>
    <t>Приложение к подпрограмме</t>
  </si>
  <si>
    <t>4.  Мероприятия муниципальной подпрограммы "Совершенствование отдыха и оздоровления детей и подростков  ЗАТО г.Радужный на 2014-2016 годы"</t>
  </si>
</sst>
</file>

<file path=xl/styles.xml><?xml version="1.0" encoding="utf-8"?>
<styleSheet xmlns="http://schemas.openxmlformats.org/spreadsheetml/2006/main">
  <numFmts count="4">
    <numFmt numFmtId="169" formatCode="0.000"/>
    <numFmt numFmtId="170" formatCode="0.00000"/>
    <numFmt numFmtId="171" formatCode="0.0"/>
    <numFmt numFmtId="172" formatCode="0.0000"/>
  </numFmts>
  <fonts count="13"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7">
    <xf numFmtId="0" fontId="0" fillId="0" borderId="0" xfId="0"/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0" fillId="0" borderId="0" xfId="0" applyBorder="1"/>
    <xf numFmtId="0" fontId="1" fillId="0" borderId="2" xfId="0" applyFont="1" applyBorder="1" applyAlignment="1">
      <alignment horizontal="center" vertical="top" wrapText="1"/>
    </xf>
    <xf numFmtId="0" fontId="6" fillId="0" borderId="0" xfId="0" applyFont="1"/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169" fontId="5" fillId="0" borderId="3" xfId="0" applyNumberFormat="1" applyFont="1" applyBorder="1" applyAlignment="1">
      <alignment horizontal="center" vertical="top" wrapText="1"/>
    </xf>
    <xf numFmtId="0" fontId="6" fillId="0" borderId="6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5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vertical="top" wrapText="1"/>
    </xf>
    <xf numFmtId="169" fontId="1" fillId="0" borderId="7" xfId="0" applyNumberFormat="1" applyFont="1" applyBorder="1" applyAlignment="1">
      <alignment horizontal="center" vertical="top" wrapText="1"/>
    </xf>
    <xf numFmtId="169" fontId="1" fillId="0" borderId="9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9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169" fontId="1" fillId="0" borderId="3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169" fontId="1" fillId="0" borderId="12" xfId="0" applyNumberFormat="1" applyFont="1" applyBorder="1" applyAlignment="1">
      <alignment horizontal="center" vertical="top" wrapText="1"/>
    </xf>
    <xf numFmtId="169" fontId="1" fillId="0" borderId="13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169" fontId="1" fillId="0" borderId="2" xfId="0" applyNumberFormat="1" applyFont="1" applyBorder="1" applyAlignment="1">
      <alignment horizontal="center" vertical="top" wrapText="1"/>
    </xf>
    <xf numFmtId="169" fontId="1" fillId="0" borderId="1" xfId="0" applyNumberFormat="1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7" xfId="0" applyFont="1" applyBorder="1" applyAlignment="1">
      <alignment vertical="top" wrapText="1"/>
    </xf>
    <xf numFmtId="2" fontId="1" fillId="0" borderId="9" xfId="0" applyNumberFormat="1" applyFont="1" applyBorder="1" applyAlignment="1">
      <alignment vertical="top" wrapText="1"/>
    </xf>
    <xf numFmtId="0" fontId="3" fillId="0" borderId="8" xfId="0" applyFont="1" applyBorder="1" applyAlignment="1">
      <alignment horizontal="center" vertical="top" wrapText="1"/>
    </xf>
    <xf numFmtId="0" fontId="6" fillId="0" borderId="8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3" fillId="0" borderId="10" xfId="0" applyFont="1" applyBorder="1" applyAlignment="1">
      <alignment horizontal="center" vertical="top" wrapText="1"/>
    </xf>
    <xf numFmtId="0" fontId="1" fillId="0" borderId="10" xfId="0" applyFont="1" applyBorder="1" applyAlignment="1">
      <alignment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center" wrapText="1"/>
    </xf>
    <xf numFmtId="0" fontId="1" fillId="0" borderId="11" xfId="0" applyFont="1" applyBorder="1" applyAlignment="1">
      <alignment vertical="top" wrapText="1"/>
    </xf>
    <xf numFmtId="0" fontId="3" fillId="0" borderId="4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69" fontId="1" fillId="0" borderId="14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169" fontId="3" fillId="0" borderId="4" xfId="0" applyNumberFormat="1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169" fontId="1" fillId="0" borderId="14" xfId="0" applyNumberFormat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169" fontId="1" fillId="0" borderId="6" xfId="0" applyNumberFormat="1" applyFont="1" applyBorder="1" applyAlignment="1">
      <alignment horizontal="center" vertical="top" wrapText="1"/>
    </xf>
    <xf numFmtId="169" fontId="5" fillId="0" borderId="12" xfId="0" applyNumberFormat="1" applyFont="1" applyBorder="1" applyAlignment="1">
      <alignment horizontal="center" vertical="top" wrapText="1"/>
    </xf>
    <xf numFmtId="169" fontId="6" fillId="0" borderId="13" xfId="0" applyNumberFormat="1" applyFont="1" applyBorder="1" applyAlignment="1">
      <alignment vertical="top" wrapText="1"/>
    </xf>
    <xf numFmtId="169" fontId="1" fillId="0" borderId="13" xfId="0" applyNumberFormat="1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169" fontId="6" fillId="0" borderId="9" xfId="0" applyNumberFormat="1" applyFont="1" applyBorder="1" applyAlignment="1">
      <alignment vertical="top" wrapText="1"/>
    </xf>
    <xf numFmtId="169" fontId="1" fillId="0" borderId="9" xfId="0" applyNumberFormat="1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169" fontId="1" fillId="0" borderId="4" xfId="0" applyNumberFormat="1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169" fontId="3" fillId="0" borderId="13" xfId="0" applyNumberFormat="1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2" fontId="1" fillId="0" borderId="5" xfId="0" applyNumberFormat="1" applyFont="1" applyBorder="1" applyAlignment="1">
      <alignment horizontal="center" vertical="top" wrapText="1"/>
    </xf>
    <xf numFmtId="169" fontId="3" fillId="0" borderId="2" xfId="0" applyNumberFormat="1" applyFont="1" applyBorder="1" applyAlignment="1">
      <alignment horizontal="center" vertical="top" wrapText="1"/>
    </xf>
    <xf numFmtId="169" fontId="3" fillId="0" borderId="8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169" fontId="1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top" wrapText="1"/>
    </xf>
    <xf numFmtId="169" fontId="5" fillId="0" borderId="0" xfId="0" applyNumberFormat="1" applyFont="1" applyBorder="1" applyAlignment="1">
      <alignment horizontal="center" vertical="center" wrapText="1"/>
    </xf>
    <xf numFmtId="169" fontId="1" fillId="0" borderId="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9" fontId="1" fillId="0" borderId="1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169" fontId="6" fillId="0" borderId="0" xfId="0" applyNumberFormat="1" applyFont="1"/>
    <xf numFmtId="0" fontId="3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top" wrapText="1"/>
    </xf>
    <xf numFmtId="2" fontId="1" fillId="0" borderId="12" xfId="0" applyNumberFormat="1" applyFont="1" applyBorder="1" applyAlignment="1">
      <alignment horizontal="center" vertical="top" wrapText="1"/>
    </xf>
    <xf numFmtId="0" fontId="6" fillId="0" borderId="15" xfId="0" applyFont="1" applyBorder="1" applyAlignment="1">
      <alignment vertical="top" wrapText="1"/>
    </xf>
    <xf numFmtId="2" fontId="1" fillId="0" borderId="3" xfId="0" applyNumberFormat="1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2" fontId="5" fillId="0" borderId="12" xfId="0" applyNumberFormat="1" applyFont="1" applyBorder="1" applyAlignment="1">
      <alignment horizontal="center" vertical="top" wrapText="1"/>
    </xf>
    <xf numFmtId="2" fontId="5" fillId="0" borderId="3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top" wrapText="1"/>
    </xf>
    <xf numFmtId="0" fontId="3" fillId="0" borderId="15" xfId="0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169" fontId="5" fillId="0" borderId="14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169" fontId="3" fillId="0" borderId="1" xfId="0" applyNumberFormat="1" applyFont="1" applyBorder="1" applyAlignment="1">
      <alignment horizontal="center" vertical="top" wrapText="1"/>
    </xf>
    <xf numFmtId="169" fontId="1" fillId="2" borderId="7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2" fontId="1" fillId="2" borderId="3" xfId="0" applyNumberFormat="1" applyFont="1" applyFill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169" fontId="5" fillId="0" borderId="13" xfId="0" applyNumberFormat="1" applyFont="1" applyBorder="1" applyAlignment="1">
      <alignment vertical="top" wrapText="1"/>
    </xf>
    <xf numFmtId="169" fontId="5" fillId="0" borderId="9" xfId="0" applyNumberFormat="1" applyFont="1" applyBorder="1" applyAlignment="1">
      <alignment vertical="top" wrapText="1"/>
    </xf>
    <xf numFmtId="0" fontId="1" fillId="0" borderId="8" xfId="0" applyFont="1" applyBorder="1" applyAlignment="1">
      <alignment horizontal="left" vertical="top" wrapText="1"/>
    </xf>
    <xf numFmtId="169" fontId="5" fillId="0" borderId="4" xfId="0" applyNumberFormat="1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1" fillId="0" borderId="14" xfId="0" applyFont="1" applyBorder="1" applyAlignment="1">
      <alignment horizontal="left" vertical="top" wrapText="1"/>
    </xf>
    <xf numFmtId="172" fontId="1" fillId="0" borderId="3" xfId="0" applyNumberFormat="1" applyFont="1" applyBorder="1" applyAlignment="1">
      <alignment horizontal="center" vertical="top" wrapText="1"/>
    </xf>
    <xf numFmtId="172" fontId="5" fillId="0" borderId="3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1" fillId="0" borderId="12" xfId="0" applyFont="1" applyBorder="1" applyAlignment="1">
      <alignment vertical="top" wrapText="1"/>
    </xf>
    <xf numFmtId="169" fontId="5" fillId="0" borderId="8" xfId="0" applyNumberFormat="1" applyFont="1" applyBorder="1" applyAlignment="1">
      <alignment horizontal="center" vertical="top" wrapText="1"/>
    </xf>
    <xf numFmtId="0" fontId="6" fillId="0" borderId="14" xfId="0" applyFont="1" applyBorder="1" applyAlignment="1">
      <alignment vertical="top" wrapText="1"/>
    </xf>
    <xf numFmtId="2" fontId="3" fillId="0" borderId="14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169" fontId="5" fillId="0" borderId="14" xfId="0" applyNumberFormat="1" applyFont="1" applyBorder="1" applyAlignment="1">
      <alignment vertical="top" wrapText="1"/>
    </xf>
    <xf numFmtId="169" fontId="5" fillId="0" borderId="8" xfId="0" applyNumberFormat="1" applyFont="1" applyBorder="1" applyAlignment="1">
      <alignment vertical="top" wrapText="1"/>
    </xf>
    <xf numFmtId="169" fontId="5" fillId="0" borderId="2" xfId="0" applyNumberFormat="1" applyFont="1" applyBorder="1" applyAlignment="1">
      <alignment vertical="top" wrapText="1"/>
    </xf>
    <xf numFmtId="172" fontId="3" fillId="0" borderId="2" xfId="0" applyNumberFormat="1" applyFont="1" applyBorder="1" applyAlignment="1">
      <alignment horizontal="center" vertical="top" wrapText="1"/>
    </xf>
    <xf numFmtId="169" fontId="5" fillId="2" borderId="3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6" fillId="2" borderId="4" xfId="0" applyFont="1" applyFill="1" applyBorder="1" applyAlignment="1">
      <alignment vertical="top" wrapText="1"/>
    </xf>
    <xf numFmtId="0" fontId="6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center" vertical="top" wrapText="1"/>
    </xf>
    <xf numFmtId="170" fontId="5" fillId="2" borderId="12" xfId="0" applyNumberFormat="1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vertical="top" wrapText="1"/>
    </xf>
    <xf numFmtId="0" fontId="6" fillId="2" borderId="14" xfId="0" applyFont="1" applyFill="1" applyBorder="1" applyAlignment="1">
      <alignment vertical="top" wrapText="1"/>
    </xf>
    <xf numFmtId="2" fontId="1" fillId="2" borderId="12" xfId="0" applyNumberFormat="1" applyFont="1" applyFill="1" applyBorder="1" applyAlignment="1">
      <alignment horizontal="center" vertical="top" wrapText="1"/>
    </xf>
    <xf numFmtId="172" fontId="3" fillId="2" borderId="8" xfId="0" applyNumberFormat="1" applyFont="1" applyFill="1" applyBorder="1" applyAlignment="1">
      <alignment horizontal="center" vertical="top" wrapText="1"/>
    </xf>
    <xf numFmtId="169" fontId="3" fillId="2" borderId="8" xfId="0" applyNumberFormat="1" applyFont="1" applyFill="1" applyBorder="1" applyAlignment="1">
      <alignment horizontal="center" vertical="top" wrapText="1"/>
    </xf>
    <xf numFmtId="0" fontId="7" fillId="0" borderId="0" xfId="0" applyFont="1"/>
    <xf numFmtId="169" fontId="7" fillId="0" borderId="0" xfId="0" applyNumberFormat="1" applyFont="1"/>
    <xf numFmtId="0" fontId="8" fillId="0" borderId="0" xfId="0" applyFont="1" applyAlignment="1">
      <alignment horizontal="right"/>
    </xf>
    <xf numFmtId="172" fontId="9" fillId="0" borderId="0" xfId="0" applyNumberFormat="1" applyFont="1"/>
    <xf numFmtId="171" fontId="2" fillId="0" borderId="0" xfId="0" applyNumberFormat="1" applyFont="1"/>
    <xf numFmtId="0" fontId="2" fillId="0" borderId="0" xfId="0" applyFont="1"/>
    <xf numFmtId="49" fontId="8" fillId="0" borderId="0" xfId="0" applyNumberFormat="1" applyFont="1"/>
    <xf numFmtId="169" fontId="9" fillId="0" borderId="0" xfId="0" applyNumberFormat="1" applyFont="1" applyAlignment="1">
      <alignment horizontal="center"/>
    </xf>
    <xf numFmtId="172" fontId="2" fillId="0" borderId="0" xfId="0" applyNumberFormat="1" applyFont="1"/>
    <xf numFmtId="0" fontId="8" fillId="0" borderId="0" xfId="0" applyFont="1"/>
    <xf numFmtId="169" fontId="8" fillId="0" borderId="0" xfId="0" applyNumberFormat="1" applyFont="1"/>
    <xf numFmtId="169" fontId="10" fillId="0" borderId="0" xfId="0" applyNumberFormat="1" applyFont="1" applyAlignment="1">
      <alignment horizontal="center"/>
    </xf>
    <xf numFmtId="170" fontId="11" fillId="0" borderId="0" xfId="0" applyNumberFormat="1" applyFont="1"/>
    <xf numFmtId="169" fontId="10" fillId="0" borderId="0" xfId="0" applyNumberFormat="1" applyFont="1"/>
    <xf numFmtId="170" fontId="1" fillId="0" borderId="12" xfId="0" applyNumberFormat="1" applyFont="1" applyBorder="1" applyAlignment="1">
      <alignment horizontal="center" vertical="top" wrapText="1"/>
    </xf>
    <xf numFmtId="170" fontId="1" fillId="0" borderId="3" xfId="0" applyNumberFormat="1" applyFont="1" applyBorder="1" applyAlignment="1">
      <alignment horizontal="center" vertical="top" wrapText="1"/>
    </xf>
    <xf numFmtId="170" fontId="5" fillId="0" borderId="3" xfId="0" applyNumberFormat="1" applyFont="1" applyBorder="1" applyAlignment="1">
      <alignment horizontal="center" vertical="top" wrapText="1"/>
    </xf>
    <xf numFmtId="170" fontId="5" fillId="0" borderId="3" xfId="0" applyNumberFormat="1" applyFont="1" applyBorder="1" applyAlignment="1">
      <alignment horizontal="center" vertical="center" wrapText="1"/>
    </xf>
    <xf numFmtId="170" fontId="7" fillId="0" borderId="0" xfId="0" applyNumberFormat="1" applyFont="1"/>
    <xf numFmtId="169" fontId="2" fillId="0" borderId="0" xfId="0" applyNumberFormat="1" applyFont="1"/>
    <xf numFmtId="170" fontId="2" fillId="0" borderId="0" xfId="0" applyNumberFormat="1" applyFont="1"/>
    <xf numFmtId="0" fontId="3" fillId="0" borderId="5" xfId="0" applyFont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2" fontId="3" fillId="0" borderId="6" xfId="0" applyNumberFormat="1" applyFont="1" applyBorder="1" applyAlignment="1">
      <alignment horizontal="center" vertical="top" wrapText="1"/>
    </xf>
    <xf numFmtId="169" fontId="1" fillId="0" borderId="5" xfId="0" applyNumberFormat="1" applyFont="1" applyBorder="1" applyAlignment="1">
      <alignment horizontal="center" vertical="top" wrapText="1"/>
    </xf>
    <xf numFmtId="170" fontId="1" fillId="2" borderId="14" xfId="0" applyNumberFormat="1" applyFont="1" applyFill="1" applyBorder="1" applyAlignment="1">
      <alignment horizontal="center" vertical="top" wrapText="1"/>
    </xf>
    <xf numFmtId="170" fontId="1" fillId="2" borderId="7" xfId="0" applyNumberFormat="1" applyFont="1" applyFill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5" fillId="0" borderId="11" xfId="0" applyFont="1" applyBorder="1" applyAlignment="1"/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169" fontId="1" fillId="0" borderId="3" xfId="0" applyNumberFormat="1" applyFont="1" applyBorder="1" applyAlignment="1">
      <alignment horizontal="center" vertical="top" wrapText="1"/>
    </xf>
    <xf numFmtId="169" fontId="1" fillId="0" borderId="4" xfId="0" applyNumberFormat="1" applyFont="1" applyBorder="1" applyAlignment="1">
      <alignment horizontal="center" vertical="top" wrapText="1"/>
    </xf>
    <xf numFmtId="169" fontId="1" fillId="0" borderId="5" xfId="0" applyNumberFormat="1" applyFont="1" applyBorder="1" applyAlignment="1">
      <alignment horizontal="center" vertical="top" wrapText="1"/>
    </xf>
    <xf numFmtId="169" fontId="1" fillId="0" borderId="6" xfId="0" applyNumberFormat="1" applyFont="1" applyBorder="1" applyAlignment="1">
      <alignment horizontal="center" vertical="top" wrapText="1"/>
    </xf>
    <xf numFmtId="169" fontId="3" fillId="0" borderId="3" xfId="0" applyNumberFormat="1" applyFont="1" applyBorder="1" applyAlignment="1">
      <alignment horizontal="center" vertical="top" wrapText="1"/>
    </xf>
    <xf numFmtId="169" fontId="3" fillId="0" borderId="4" xfId="0" applyNumberFormat="1" applyFont="1" applyBorder="1" applyAlignment="1">
      <alignment horizontal="center" vertical="top" wrapText="1"/>
    </xf>
    <xf numFmtId="169" fontId="3" fillId="0" borderId="7" xfId="0" applyNumberFormat="1" applyFont="1" applyBorder="1" applyAlignment="1">
      <alignment horizontal="center" vertical="top" wrapText="1"/>
    </xf>
    <xf numFmtId="169" fontId="3" fillId="0" borderId="9" xfId="0" applyNumberFormat="1" applyFont="1" applyBorder="1" applyAlignment="1">
      <alignment horizontal="center" vertical="top" wrapText="1"/>
    </xf>
    <xf numFmtId="169" fontId="3" fillId="0" borderId="5" xfId="0" applyNumberFormat="1" applyFont="1" applyBorder="1" applyAlignment="1">
      <alignment horizontal="center" vertical="top" wrapText="1"/>
    </xf>
    <xf numFmtId="169" fontId="3" fillId="0" borderId="6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169" fontId="5" fillId="0" borderId="2" xfId="0" applyNumberFormat="1" applyFont="1" applyBorder="1" applyAlignment="1">
      <alignment horizontal="center" vertical="center" wrapText="1"/>
    </xf>
    <xf numFmtId="169" fontId="5" fillId="0" borderId="8" xfId="0" applyNumberFormat="1" applyFont="1" applyBorder="1" applyAlignment="1">
      <alignment horizontal="center" vertical="center" wrapText="1"/>
    </xf>
    <xf numFmtId="169" fontId="5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170" fontId="5" fillId="0" borderId="3" xfId="0" applyNumberFormat="1" applyFont="1" applyBorder="1" applyAlignment="1">
      <alignment horizontal="center" vertical="center" wrapText="1"/>
    </xf>
    <xf numFmtId="170" fontId="5" fillId="0" borderId="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169" fontId="1" fillId="0" borderId="9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2" fontId="1" fillId="0" borderId="6" xfId="0" applyNumberFormat="1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2" fontId="3" fillId="0" borderId="5" xfId="0" applyNumberFormat="1" applyFont="1" applyBorder="1" applyAlignment="1">
      <alignment horizontal="center" vertical="top" wrapText="1"/>
    </xf>
    <xf numFmtId="170" fontId="3" fillId="0" borderId="12" xfId="0" applyNumberFormat="1" applyFont="1" applyBorder="1" applyAlignment="1">
      <alignment horizontal="center" vertical="top" wrapText="1"/>
    </xf>
    <xf numFmtId="170" fontId="3" fillId="0" borderId="13" xfId="0" applyNumberFormat="1" applyFont="1" applyBorder="1" applyAlignment="1">
      <alignment horizontal="center" vertical="top" wrapText="1"/>
    </xf>
    <xf numFmtId="169" fontId="1" fillId="0" borderId="7" xfId="0" applyNumberFormat="1" applyFont="1" applyBorder="1" applyAlignment="1">
      <alignment horizontal="center" vertical="top" wrapText="1"/>
    </xf>
    <xf numFmtId="169" fontId="1" fillId="0" borderId="2" xfId="0" applyNumberFormat="1" applyFont="1" applyBorder="1" applyAlignment="1">
      <alignment horizontal="center" vertical="center" wrapText="1"/>
    </xf>
    <xf numFmtId="169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169" fontId="5" fillId="0" borderId="2" xfId="0" applyNumberFormat="1" applyFont="1" applyBorder="1" applyAlignment="1">
      <alignment horizontal="center" vertical="top" wrapText="1"/>
    </xf>
    <xf numFmtId="169" fontId="5" fillId="0" borderId="8" xfId="0" applyNumberFormat="1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172" fontId="3" fillId="0" borderId="7" xfId="0" applyNumberFormat="1" applyFont="1" applyBorder="1" applyAlignment="1">
      <alignment horizontal="center" vertical="top" wrapText="1"/>
    </xf>
    <xf numFmtId="172" fontId="3" fillId="0" borderId="9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170" fontId="3" fillId="0" borderId="3" xfId="0" applyNumberFormat="1" applyFont="1" applyBorder="1" applyAlignment="1">
      <alignment horizontal="center" vertical="top" wrapText="1"/>
    </xf>
    <xf numFmtId="170" fontId="3" fillId="0" borderId="4" xfId="0" applyNumberFormat="1" applyFont="1" applyBorder="1" applyAlignment="1">
      <alignment horizontal="center" vertical="top" wrapText="1"/>
    </xf>
    <xf numFmtId="172" fontId="3" fillId="2" borderId="7" xfId="0" applyNumberFormat="1" applyFont="1" applyFill="1" applyBorder="1" applyAlignment="1">
      <alignment horizontal="center" vertical="top" wrapText="1"/>
    </xf>
    <xf numFmtId="172" fontId="3" fillId="2" borderId="9" xfId="0" applyNumberFormat="1" applyFont="1" applyFill="1" applyBorder="1" applyAlignment="1">
      <alignment horizontal="center" vertical="top" wrapText="1"/>
    </xf>
    <xf numFmtId="170" fontId="3" fillId="0" borderId="7" xfId="0" applyNumberFormat="1" applyFont="1" applyBorder="1" applyAlignment="1">
      <alignment horizontal="center" vertical="top" wrapText="1"/>
    </xf>
    <xf numFmtId="170" fontId="3" fillId="0" borderId="9" xfId="0" applyNumberFormat="1" applyFont="1" applyBorder="1" applyAlignment="1">
      <alignment horizontal="center" vertical="top" wrapText="1"/>
    </xf>
    <xf numFmtId="170" fontId="3" fillId="2" borderId="7" xfId="0" applyNumberFormat="1" applyFont="1" applyFill="1" applyBorder="1" applyAlignment="1">
      <alignment horizontal="center" vertical="top" wrapText="1"/>
    </xf>
    <xf numFmtId="170" fontId="3" fillId="2" borderId="9" xfId="0" applyNumberFormat="1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169" fontId="3" fillId="0" borderId="12" xfId="0" applyNumberFormat="1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169" fontId="1" fillId="2" borderId="12" xfId="0" applyNumberFormat="1" applyFont="1" applyFill="1" applyBorder="1" applyAlignment="1">
      <alignment horizontal="center" vertical="top" wrapText="1"/>
    </xf>
    <xf numFmtId="169" fontId="1" fillId="2" borderId="13" xfId="0" applyNumberFormat="1" applyFont="1" applyFill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2" fontId="3" fillId="0" borderId="6" xfId="0" applyNumberFormat="1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169" fontId="5" fillId="0" borderId="3" xfId="0" applyNumberFormat="1" applyFont="1" applyBorder="1" applyAlignment="1">
      <alignment horizontal="center" vertical="top" wrapText="1"/>
    </xf>
    <xf numFmtId="169" fontId="5" fillId="0" borderId="4" xfId="0" applyNumberFormat="1" applyFont="1" applyBorder="1" applyAlignment="1">
      <alignment horizontal="center" vertical="top" wrapText="1"/>
    </xf>
    <xf numFmtId="169" fontId="5" fillId="0" borderId="7" xfId="0" applyNumberFormat="1" applyFont="1" applyBorder="1" applyAlignment="1">
      <alignment horizontal="center" vertical="top" wrapText="1"/>
    </xf>
    <xf numFmtId="169" fontId="5" fillId="0" borderId="9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left" vertical="top" wrapText="1"/>
    </xf>
    <xf numFmtId="49" fontId="1" fillId="0" borderId="8" xfId="0" applyNumberFormat="1" applyFont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left" vertical="top" wrapText="1"/>
    </xf>
    <xf numFmtId="0" fontId="0" fillId="0" borderId="2" xfId="0" applyBorder="1" applyAlignment="1">
      <alignment vertical="justify" wrapText="1"/>
    </xf>
    <xf numFmtId="0" fontId="0" fillId="0" borderId="1" xfId="0" applyBorder="1" applyAlignment="1">
      <alignment vertical="justify" wrapText="1"/>
    </xf>
    <xf numFmtId="169" fontId="1" fillId="0" borderId="12" xfId="0" applyNumberFormat="1" applyFont="1" applyBorder="1" applyAlignment="1">
      <alignment horizontal="center" vertical="top" wrapText="1"/>
    </xf>
    <xf numFmtId="169" fontId="1" fillId="0" borderId="13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9" fontId="5" fillId="0" borderId="3" xfId="0" applyNumberFormat="1" applyFont="1" applyBorder="1" applyAlignment="1">
      <alignment horizontal="center" vertical="center" wrapText="1"/>
    </xf>
    <xf numFmtId="169" fontId="5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169" fontId="3" fillId="0" borderId="2" xfId="0" applyNumberFormat="1" applyFont="1" applyBorder="1" applyAlignment="1">
      <alignment horizontal="center" vertical="top" wrapText="1"/>
    </xf>
    <xf numFmtId="169" fontId="3" fillId="0" borderId="8" xfId="0" applyNumberFormat="1" applyFont="1" applyBorder="1" applyAlignment="1">
      <alignment horizontal="center" vertical="top" wrapText="1"/>
    </xf>
    <xf numFmtId="169" fontId="3" fillId="0" borderId="1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69" fontId="1" fillId="0" borderId="2" xfId="0" applyNumberFormat="1" applyFont="1" applyBorder="1" applyAlignment="1">
      <alignment horizontal="center" vertical="top" wrapText="1"/>
    </xf>
    <xf numFmtId="169" fontId="1" fillId="0" borderId="8" xfId="0" applyNumberFormat="1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29"/>
  <sheetViews>
    <sheetView tabSelected="1" view="pageBreakPreview" topLeftCell="C1" zoomScale="75" zoomScaleNormal="75" zoomScaleSheetLayoutView="75" workbookViewId="0">
      <selection activeCell="M14" sqref="M14"/>
    </sheetView>
  </sheetViews>
  <sheetFormatPr defaultRowHeight="12.75"/>
  <cols>
    <col min="1" max="1" width="6.140625" customWidth="1"/>
    <col min="2" max="2" width="46.5703125" customWidth="1"/>
    <col min="3" max="3" width="17.140625" customWidth="1"/>
    <col min="4" max="4" width="9.140625" hidden="1" customWidth="1"/>
    <col min="5" max="5" width="16.5703125" customWidth="1"/>
    <col min="6" max="6" width="1.85546875" hidden="1" customWidth="1"/>
    <col min="7" max="7" width="10.140625" customWidth="1"/>
    <col min="8" max="8" width="12.5703125" customWidth="1"/>
    <col min="9" max="9" width="9.140625" hidden="1" customWidth="1"/>
    <col min="10" max="10" width="13.7109375" customWidth="1"/>
    <col min="11" max="11" width="9.140625" hidden="1" customWidth="1"/>
    <col min="12" max="12" width="13.140625" customWidth="1"/>
    <col min="13" max="13" width="30.28515625" customWidth="1"/>
    <col min="14" max="14" width="51" customWidth="1"/>
  </cols>
  <sheetData>
    <row r="1" spans="1:16">
      <c r="N1" s="1" t="s">
        <v>83</v>
      </c>
    </row>
    <row r="2" spans="1:16" ht="33.75" customHeight="1" thickBot="1">
      <c r="A2" s="322" t="s">
        <v>84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187"/>
      <c r="P2" s="187"/>
    </row>
    <row r="3" spans="1:16" ht="15" customHeight="1" thickBot="1">
      <c r="A3" s="206" t="s">
        <v>0</v>
      </c>
      <c r="B3" s="206" t="s">
        <v>1</v>
      </c>
      <c r="C3" s="206" t="s">
        <v>2</v>
      </c>
      <c r="D3" s="230" t="s">
        <v>3</v>
      </c>
      <c r="E3" s="231"/>
      <c r="F3" s="134" t="s">
        <v>4</v>
      </c>
      <c r="G3" s="285" t="s">
        <v>53</v>
      </c>
      <c r="H3" s="286"/>
      <c r="I3" s="286"/>
      <c r="J3" s="286"/>
      <c r="K3" s="286"/>
      <c r="L3" s="287"/>
      <c r="M3" s="206" t="s">
        <v>5</v>
      </c>
      <c r="N3" s="206" t="s">
        <v>17</v>
      </c>
    </row>
    <row r="4" spans="1:16" ht="15" customHeight="1" thickBot="1">
      <c r="A4" s="248"/>
      <c r="B4" s="248"/>
      <c r="C4" s="248"/>
      <c r="D4" s="236"/>
      <c r="E4" s="237"/>
      <c r="F4" s="134"/>
      <c r="G4" s="298" t="s">
        <v>54</v>
      </c>
      <c r="H4" s="285" t="s">
        <v>58</v>
      </c>
      <c r="I4" s="286"/>
      <c r="J4" s="286"/>
      <c r="K4" s="286"/>
      <c r="L4" s="287"/>
      <c r="M4" s="248"/>
      <c r="N4" s="248"/>
    </row>
    <row r="5" spans="1:16" ht="54" customHeight="1" thickBot="1">
      <c r="A5" s="207"/>
      <c r="B5" s="207"/>
      <c r="C5" s="207"/>
      <c r="D5" s="246"/>
      <c r="E5" s="247"/>
      <c r="F5" s="134" t="s">
        <v>31</v>
      </c>
      <c r="G5" s="299"/>
      <c r="H5" s="133" t="s">
        <v>55</v>
      </c>
      <c r="I5" s="279" t="s">
        <v>56</v>
      </c>
      <c r="J5" s="280"/>
      <c r="K5" s="279" t="s">
        <v>59</v>
      </c>
      <c r="L5" s="280"/>
      <c r="M5" s="207"/>
      <c r="N5" s="207"/>
    </row>
    <row r="6" spans="1:16" ht="16.5" thickBot="1">
      <c r="A6" s="2">
        <v>1</v>
      </c>
      <c r="B6" s="10">
        <v>2</v>
      </c>
      <c r="C6" s="10">
        <v>3</v>
      </c>
      <c r="D6" s="251">
        <v>4</v>
      </c>
      <c r="E6" s="252"/>
      <c r="F6" s="134">
        <v>5</v>
      </c>
      <c r="G6" s="75">
        <v>5</v>
      </c>
      <c r="H6" s="104">
        <v>6</v>
      </c>
      <c r="I6" s="251">
        <v>7</v>
      </c>
      <c r="J6" s="252"/>
      <c r="K6" s="251">
        <v>8</v>
      </c>
      <c r="L6" s="252"/>
      <c r="M6" s="10">
        <v>9</v>
      </c>
      <c r="N6" s="10">
        <v>10</v>
      </c>
    </row>
    <row r="7" spans="1:16" ht="16.5" thickBot="1">
      <c r="A7" s="234" t="s">
        <v>65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73"/>
    </row>
    <row r="8" spans="1:16" ht="16.5" thickBot="1">
      <c r="A8" s="214" t="s">
        <v>6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6"/>
    </row>
    <row r="9" spans="1:16" ht="16.5" customHeight="1" thickBot="1">
      <c r="A9" s="253" t="s">
        <v>16</v>
      </c>
      <c r="B9" s="254"/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5"/>
    </row>
    <row r="10" spans="1:16" ht="17.25" customHeight="1" thickBot="1">
      <c r="A10" s="292" t="s">
        <v>23</v>
      </c>
      <c r="B10" s="208" t="s">
        <v>30</v>
      </c>
      <c r="C10" s="281">
        <v>2014</v>
      </c>
      <c r="D10" s="282"/>
      <c r="E10" s="288">
        <f>H10+H12+H13+J10+J12+J13+J14+L10+L12+L13+L14</f>
        <v>599.70000000000005</v>
      </c>
      <c r="F10" s="289"/>
      <c r="G10" s="249"/>
      <c r="H10" s="192">
        <f>331+8+14</f>
        <v>353</v>
      </c>
      <c r="I10" s="13"/>
      <c r="J10" s="230">
        <f>140+43-61.3</f>
        <v>121.7</v>
      </c>
      <c r="K10" s="231"/>
      <c r="L10" s="206">
        <v>125</v>
      </c>
      <c r="M10" s="208" t="s">
        <v>18</v>
      </c>
      <c r="N10" s="208" t="s">
        <v>7</v>
      </c>
    </row>
    <row r="11" spans="1:16" ht="12" customHeight="1">
      <c r="A11" s="293"/>
      <c r="B11" s="223"/>
      <c r="C11" s="283"/>
      <c r="D11" s="284"/>
      <c r="E11" s="290"/>
      <c r="F11" s="291"/>
      <c r="G11" s="250"/>
      <c r="H11" s="227"/>
      <c r="I11" s="17"/>
      <c r="J11" s="236"/>
      <c r="K11" s="237"/>
      <c r="L11" s="248"/>
      <c r="M11" s="223"/>
      <c r="N11" s="223"/>
    </row>
    <row r="12" spans="1:16" ht="17.25" customHeight="1">
      <c r="A12" s="293"/>
      <c r="B12" s="223"/>
      <c r="C12" s="283"/>
      <c r="D12" s="284"/>
      <c r="E12" s="290"/>
      <c r="F12" s="291"/>
      <c r="G12" s="135"/>
      <c r="H12" s="20"/>
      <c r="I12" s="17"/>
      <c r="J12" s="236"/>
      <c r="K12" s="237"/>
      <c r="L12" s="18"/>
      <c r="M12" s="19" t="s">
        <v>19</v>
      </c>
      <c r="N12" s="223"/>
    </row>
    <row r="13" spans="1:16" ht="18" customHeight="1">
      <c r="A13" s="293"/>
      <c r="B13" s="223"/>
      <c r="C13" s="283"/>
      <c r="D13" s="284"/>
      <c r="E13" s="290"/>
      <c r="F13" s="291"/>
      <c r="G13" s="135"/>
      <c r="H13" s="20"/>
      <c r="I13" s="17"/>
      <c r="J13" s="236"/>
      <c r="K13" s="237"/>
      <c r="L13" s="18"/>
      <c r="M13" s="19" t="s">
        <v>20</v>
      </c>
      <c r="N13" s="223"/>
    </row>
    <row r="14" spans="1:16" ht="17.25" customHeight="1" thickBot="1">
      <c r="A14" s="293"/>
      <c r="B14" s="223"/>
      <c r="C14" s="283"/>
      <c r="D14" s="284"/>
      <c r="E14" s="290"/>
      <c r="F14" s="291"/>
      <c r="G14" s="135"/>
      <c r="H14" s="16"/>
      <c r="I14" s="17"/>
      <c r="J14" s="227"/>
      <c r="K14" s="220"/>
      <c r="L14" s="18"/>
      <c r="M14" s="19" t="s">
        <v>22</v>
      </c>
      <c r="N14" s="223"/>
    </row>
    <row r="15" spans="1:16" ht="17.25" customHeight="1" thickBot="1">
      <c r="A15" s="293"/>
      <c r="B15" s="223"/>
      <c r="C15" s="11">
        <v>2015</v>
      </c>
      <c r="D15" s="25"/>
      <c r="E15" s="12">
        <f>H15+H16+H17+H19+J15+J16+J17+J18+J19+L15+L16+L17+L18+L19</f>
        <v>700.56200000000001</v>
      </c>
      <c r="F15" s="26"/>
      <c r="G15" s="112"/>
      <c r="H15" s="192">
        <v>331</v>
      </c>
      <c r="I15" s="13"/>
      <c r="J15" s="230">
        <v>244.56200000000001</v>
      </c>
      <c r="K15" s="231"/>
      <c r="L15" s="206">
        <v>125</v>
      </c>
      <c r="M15" s="14" t="s">
        <v>18</v>
      </c>
      <c r="N15" s="223"/>
    </row>
    <row r="16" spans="1:16" ht="15.75" customHeight="1">
      <c r="A16" s="293"/>
      <c r="B16" s="223"/>
      <c r="C16" s="28"/>
      <c r="D16" s="29"/>
      <c r="E16" s="30"/>
      <c r="F16" s="29"/>
      <c r="G16" s="49"/>
      <c r="H16" s="227"/>
      <c r="I16" s="17"/>
      <c r="J16" s="236"/>
      <c r="K16" s="237"/>
      <c r="L16" s="248"/>
      <c r="M16" s="19" t="s">
        <v>19</v>
      </c>
      <c r="N16" s="223"/>
    </row>
    <row r="17" spans="1:14" ht="15.75" customHeight="1">
      <c r="A17" s="293"/>
      <c r="B17" s="223"/>
      <c r="C17" s="28"/>
      <c r="D17" s="29"/>
      <c r="E17" s="30"/>
      <c r="F17" s="29"/>
      <c r="G17" s="49"/>
      <c r="H17" s="20"/>
      <c r="I17" s="17"/>
      <c r="J17" s="236"/>
      <c r="K17" s="237"/>
      <c r="L17" s="18"/>
      <c r="M17" s="19" t="s">
        <v>20</v>
      </c>
      <c r="N17" s="223"/>
    </row>
    <row r="18" spans="1:14" ht="13.5" customHeight="1">
      <c r="A18" s="293"/>
      <c r="B18" s="223"/>
      <c r="C18" s="28"/>
      <c r="D18" s="29"/>
      <c r="E18" s="30"/>
      <c r="F18" s="29"/>
      <c r="G18" s="49"/>
      <c r="H18" s="16"/>
      <c r="I18" s="17"/>
      <c r="J18" s="227"/>
      <c r="K18" s="220"/>
      <c r="L18" s="18"/>
      <c r="M18" s="19" t="s">
        <v>22</v>
      </c>
      <c r="N18" s="223"/>
    </row>
    <row r="19" spans="1:14" ht="18" customHeight="1" thickBot="1">
      <c r="A19" s="293"/>
      <c r="B19" s="223"/>
      <c r="C19" s="31"/>
      <c r="D19" s="13"/>
      <c r="E19" s="32"/>
      <c r="F19" s="13"/>
      <c r="G19" s="101"/>
      <c r="H19" s="91"/>
      <c r="I19" s="33"/>
      <c r="J19" s="246"/>
      <c r="K19" s="247"/>
      <c r="L19" s="43"/>
      <c r="M19" s="19" t="s">
        <v>21</v>
      </c>
      <c r="N19" s="223"/>
    </row>
    <row r="20" spans="1:14" ht="18.75" customHeight="1" thickBot="1">
      <c r="A20" s="293"/>
      <c r="B20" s="223"/>
      <c r="C20" s="11">
        <v>2016</v>
      </c>
      <c r="D20" s="25"/>
      <c r="E20" s="12">
        <f>H20+H21+H22+J20+J21+J22+J23+L20+L21+L22+L23</f>
        <v>837.75700000000006</v>
      </c>
      <c r="F20" s="26"/>
      <c r="G20" s="112"/>
      <c r="H20" s="192">
        <v>355</v>
      </c>
      <c r="I20" s="13"/>
      <c r="J20" s="230">
        <v>357.75700000000001</v>
      </c>
      <c r="K20" s="231"/>
      <c r="L20" s="206">
        <v>125</v>
      </c>
      <c r="M20" s="14" t="s">
        <v>18</v>
      </c>
      <c r="N20" s="223"/>
    </row>
    <row r="21" spans="1:14" ht="14.25" customHeight="1">
      <c r="A21" s="293"/>
      <c r="B21" s="223"/>
      <c r="C21" s="28"/>
      <c r="D21" s="29"/>
      <c r="E21" s="30"/>
      <c r="F21" s="29"/>
      <c r="G21" s="49"/>
      <c r="H21" s="227"/>
      <c r="I21" s="17"/>
      <c r="J21" s="236"/>
      <c r="K21" s="237"/>
      <c r="L21" s="248"/>
      <c r="M21" s="19" t="s">
        <v>19</v>
      </c>
      <c r="N21" s="223"/>
    </row>
    <row r="22" spans="1:14" ht="16.5" customHeight="1">
      <c r="A22" s="293"/>
      <c r="B22" s="223"/>
      <c r="C22" s="28"/>
      <c r="D22" s="29"/>
      <c r="E22" s="30"/>
      <c r="F22" s="29"/>
      <c r="G22" s="49"/>
      <c r="H22" s="20"/>
      <c r="I22" s="17"/>
      <c r="J22" s="236"/>
      <c r="K22" s="237"/>
      <c r="L22" s="18"/>
      <c r="M22" s="19" t="s">
        <v>20</v>
      </c>
      <c r="N22" s="223"/>
    </row>
    <row r="23" spans="1:14" ht="18" customHeight="1" thickBot="1">
      <c r="A23" s="293"/>
      <c r="B23" s="223"/>
      <c r="C23" s="28"/>
      <c r="D23" s="29"/>
      <c r="E23" s="30"/>
      <c r="F23" s="29"/>
      <c r="G23" s="49"/>
      <c r="H23" s="16"/>
      <c r="I23" s="17"/>
      <c r="J23" s="227"/>
      <c r="K23" s="220"/>
      <c r="L23" s="18"/>
      <c r="M23" s="19" t="s">
        <v>22</v>
      </c>
      <c r="N23" s="223"/>
    </row>
    <row r="24" spans="1:14" ht="19.5" customHeight="1" thickBot="1">
      <c r="A24" s="294" t="s">
        <v>24</v>
      </c>
      <c r="B24" s="208" t="s">
        <v>64</v>
      </c>
      <c r="C24" s="108">
        <v>2014</v>
      </c>
      <c r="D24" s="66"/>
      <c r="E24" s="109">
        <f>J24</f>
        <v>20</v>
      </c>
      <c r="F24" s="66"/>
      <c r="G24" s="136"/>
      <c r="H24" s="105"/>
      <c r="I24" s="106"/>
      <c r="J24" s="105">
        <v>20</v>
      </c>
      <c r="K24" s="104"/>
      <c r="L24" s="75"/>
      <c r="M24" s="208" t="s">
        <v>27</v>
      </c>
      <c r="N24" s="206"/>
    </row>
    <row r="25" spans="1:14" ht="19.5" customHeight="1" thickBot="1">
      <c r="A25" s="295"/>
      <c r="B25" s="223"/>
      <c r="C25" s="11">
        <v>2015</v>
      </c>
      <c r="D25" s="26"/>
      <c r="E25" s="110">
        <f>J25</f>
        <v>20</v>
      </c>
      <c r="F25" s="26"/>
      <c r="G25" s="112"/>
      <c r="H25" s="107"/>
      <c r="I25" s="27"/>
      <c r="J25" s="107">
        <v>20</v>
      </c>
      <c r="K25" s="8"/>
      <c r="L25" s="7"/>
      <c r="M25" s="223"/>
      <c r="N25" s="248"/>
    </row>
    <row r="26" spans="1:14" ht="42.75" customHeight="1" thickBot="1">
      <c r="A26" s="296"/>
      <c r="B26" s="209"/>
      <c r="C26" s="11">
        <v>2016</v>
      </c>
      <c r="D26" s="26"/>
      <c r="E26" s="110">
        <f>J26</f>
        <v>20</v>
      </c>
      <c r="F26" s="26"/>
      <c r="G26" s="112"/>
      <c r="H26" s="107"/>
      <c r="I26" s="27"/>
      <c r="J26" s="121">
        <v>20</v>
      </c>
      <c r="K26" s="8"/>
      <c r="L26" s="7"/>
      <c r="M26" s="209"/>
      <c r="N26" s="207"/>
    </row>
    <row r="27" spans="1:14" ht="18" customHeight="1">
      <c r="A27" s="292" t="s">
        <v>25</v>
      </c>
      <c r="B27" s="208" t="s">
        <v>29</v>
      </c>
      <c r="C27" s="11">
        <v>2014</v>
      </c>
      <c r="D27" s="26"/>
      <c r="E27" s="143">
        <f>H27+J27+J28+J29</f>
        <v>80</v>
      </c>
      <c r="F27" s="145"/>
      <c r="G27" s="146"/>
      <c r="H27" s="147">
        <f>90-20</f>
        <v>70</v>
      </c>
      <c r="I27" s="27"/>
      <c r="J27" s="35">
        <v>10</v>
      </c>
      <c r="K27" s="36"/>
      <c r="L27" s="39"/>
      <c r="M27" s="14" t="s">
        <v>18</v>
      </c>
      <c r="N27" s="208" t="s">
        <v>43</v>
      </c>
    </row>
    <row r="28" spans="1:14" ht="15.75" customHeight="1" thickBot="1">
      <c r="A28" s="293"/>
      <c r="B28" s="223"/>
      <c r="C28" s="28"/>
      <c r="D28" s="29"/>
      <c r="E28" s="15"/>
      <c r="F28" s="29"/>
      <c r="G28" s="49"/>
      <c r="H28" s="16"/>
      <c r="I28" s="17"/>
      <c r="J28" s="20">
        <v>0</v>
      </c>
      <c r="K28" s="24"/>
      <c r="L28" s="23"/>
      <c r="M28" s="19" t="s">
        <v>19</v>
      </c>
      <c r="N28" s="223"/>
    </row>
    <row r="29" spans="1:14" ht="18.75" customHeight="1" thickBot="1">
      <c r="A29" s="293"/>
      <c r="B29" s="223"/>
      <c r="C29" s="28"/>
      <c r="D29" s="29"/>
      <c r="E29" s="15"/>
      <c r="F29" s="29"/>
      <c r="G29" s="49"/>
      <c r="H29" s="16"/>
      <c r="I29" s="17"/>
      <c r="J29" s="20">
        <v>0</v>
      </c>
      <c r="K29" s="40"/>
      <c r="L29" s="41"/>
      <c r="M29" s="34" t="s">
        <v>20</v>
      </c>
      <c r="N29" s="223"/>
    </row>
    <row r="30" spans="1:14" ht="18.75" customHeight="1">
      <c r="A30" s="293"/>
      <c r="B30" s="223"/>
      <c r="C30" s="11">
        <v>2015</v>
      </c>
      <c r="D30" s="26"/>
      <c r="E30" s="12">
        <f>J30+J31+J32</f>
        <v>50</v>
      </c>
      <c r="F30" s="26"/>
      <c r="G30" s="112"/>
      <c r="H30" s="7"/>
      <c r="I30" s="27"/>
      <c r="J30" s="35">
        <v>20</v>
      </c>
      <c r="K30" s="24"/>
      <c r="L30" s="39"/>
      <c r="M30" s="14" t="s">
        <v>18</v>
      </c>
      <c r="N30" s="223"/>
    </row>
    <row r="31" spans="1:14" ht="18.75" customHeight="1" thickBot="1">
      <c r="A31" s="293"/>
      <c r="B31" s="223"/>
      <c r="C31" s="28"/>
      <c r="D31" s="29"/>
      <c r="E31" s="15"/>
      <c r="F31" s="29"/>
      <c r="G31" s="49"/>
      <c r="H31" s="16"/>
      <c r="I31" s="17"/>
      <c r="J31" s="20">
        <v>25</v>
      </c>
      <c r="K31" s="24"/>
      <c r="L31" s="23"/>
      <c r="M31" s="19" t="s">
        <v>19</v>
      </c>
      <c r="N31" s="223"/>
    </row>
    <row r="32" spans="1:14" ht="18.75" customHeight="1" thickBot="1">
      <c r="A32" s="293"/>
      <c r="B32" s="223"/>
      <c r="C32" s="31"/>
      <c r="D32" s="13"/>
      <c r="E32" s="22"/>
      <c r="F32" s="13"/>
      <c r="G32" s="101"/>
      <c r="H32" s="9"/>
      <c r="I32" s="33"/>
      <c r="J32" s="20">
        <v>5</v>
      </c>
      <c r="K32" s="40"/>
      <c r="L32" s="41"/>
      <c r="M32" s="34" t="s">
        <v>20</v>
      </c>
      <c r="N32" s="223"/>
    </row>
    <row r="33" spans="1:14" ht="18.75" customHeight="1">
      <c r="A33" s="293"/>
      <c r="B33" s="223"/>
      <c r="C33" s="11">
        <v>2016</v>
      </c>
      <c r="D33" s="26"/>
      <c r="E33" s="12">
        <f>J33+J34+J35</f>
        <v>0</v>
      </c>
      <c r="F33" s="26"/>
      <c r="G33" s="112"/>
      <c r="H33" s="7"/>
      <c r="I33" s="27"/>
      <c r="J33" s="35">
        <v>0</v>
      </c>
      <c r="K33" s="24"/>
      <c r="L33" s="39"/>
      <c r="M33" s="14" t="s">
        <v>18</v>
      </c>
      <c r="N33" s="223"/>
    </row>
    <row r="34" spans="1:14" ht="18.75" customHeight="1" thickBot="1">
      <c r="A34" s="293"/>
      <c r="B34" s="223"/>
      <c r="C34" s="28"/>
      <c r="D34" s="29"/>
      <c r="E34" s="15"/>
      <c r="F34" s="29"/>
      <c r="G34" s="49"/>
      <c r="H34" s="16"/>
      <c r="I34" s="17"/>
      <c r="J34" s="20">
        <v>0</v>
      </c>
      <c r="K34" s="24"/>
      <c r="L34" s="23"/>
      <c r="M34" s="19" t="s">
        <v>19</v>
      </c>
      <c r="N34" s="223"/>
    </row>
    <row r="35" spans="1:14" ht="18.75" customHeight="1" thickBot="1">
      <c r="A35" s="297"/>
      <c r="B35" s="209"/>
      <c r="C35" s="31"/>
      <c r="D35" s="13"/>
      <c r="E35" s="22"/>
      <c r="F35" s="13"/>
      <c r="G35" s="101"/>
      <c r="H35" s="9"/>
      <c r="I35" s="33"/>
      <c r="J35" s="20">
        <v>0</v>
      </c>
      <c r="K35" s="40"/>
      <c r="L35" s="41"/>
      <c r="M35" s="34" t="s">
        <v>20</v>
      </c>
      <c r="N35" s="209"/>
    </row>
    <row r="36" spans="1:14" ht="14.25" customHeight="1">
      <c r="A36" s="208" t="s">
        <v>48</v>
      </c>
      <c r="B36" s="208" t="s">
        <v>32</v>
      </c>
      <c r="C36" s="230"/>
      <c r="D36" s="231"/>
      <c r="E36" s="190"/>
      <c r="F36" s="245"/>
      <c r="G36" s="120"/>
      <c r="H36" s="86"/>
      <c r="I36" s="36"/>
      <c r="J36" s="230"/>
      <c r="K36" s="231"/>
      <c r="L36" s="5"/>
      <c r="M36" s="208" t="s">
        <v>27</v>
      </c>
      <c r="N36" s="14" t="s">
        <v>28</v>
      </c>
    </row>
    <row r="37" spans="1:14" ht="17.25" customHeight="1">
      <c r="A37" s="223"/>
      <c r="B37" s="223"/>
      <c r="C37" s="243">
        <v>2014</v>
      </c>
      <c r="D37" s="244"/>
      <c r="E37" s="198">
        <f>J37</f>
        <v>0</v>
      </c>
      <c r="F37" s="199"/>
      <c r="G37" s="93"/>
      <c r="H37" s="46"/>
      <c r="I37" s="47"/>
      <c r="J37" s="227">
        <v>0</v>
      </c>
      <c r="K37" s="220"/>
      <c r="L37" s="48"/>
      <c r="M37" s="223"/>
      <c r="N37" s="19"/>
    </row>
    <row r="38" spans="1:14" ht="16.5" customHeight="1">
      <c r="A38" s="223"/>
      <c r="B38" s="223"/>
      <c r="C38" s="243">
        <v>2015</v>
      </c>
      <c r="D38" s="244"/>
      <c r="E38" s="198">
        <f>J38</f>
        <v>0</v>
      </c>
      <c r="F38" s="199"/>
      <c r="G38" s="93"/>
      <c r="H38" s="46"/>
      <c r="I38" s="24"/>
      <c r="J38" s="227">
        <v>0</v>
      </c>
      <c r="K38" s="220"/>
      <c r="L38" s="49"/>
      <c r="M38" s="223"/>
      <c r="N38" s="19"/>
    </row>
    <row r="39" spans="1:14" ht="17.25" customHeight="1" thickBot="1">
      <c r="A39" s="223"/>
      <c r="B39" s="223"/>
      <c r="C39" s="243">
        <v>2016</v>
      </c>
      <c r="D39" s="244"/>
      <c r="E39" s="198">
        <f>J39</f>
        <v>0</v>
      </c>
      <c r="F39" s="199"/>
      <c r="G39" s="93"/>
      <c r="H39" s="46"/>
      <c r="I39" s="24"/>
      <c r="J39" s="227">
        <v>0</v>
      </c>
      <c r="K39" s="220"/>
      <c r="L39" s="49"/>
      <c r="M39" s="223"/>
      <c r="N39" s="19"/>
    </row>
    <row r="40" spans="1:14" ht="8.25" hidden="1" customHeight="1" thickBot="1">
      <c r="A40" s="209"/>
      <c r="B40" s="209"/>
      <c r="C40" s="191"/>
      <c r="D40" s="202"/>
      <c r="E40" s="224"/>
      <c r="F40" s="202"/>
      <c r="G40" s="132"/>
      <c r="H40" s="96"/>
      <c r="I40" s="90"/>
      <c r="J40" s="221"/>
      <c r="K40" s="222"/>
      <c r="L40" s="101"/>
      <c r="M40" s="209"/>
      <c r="N40" s="34"/>
    </row>
    <row r="41" spans="1:14" ht="24" customHeight="1" thickBot="1">
      <c r="A41" s="238" t="s">
        <v>63</v>
      </c>
      <c r="B41" s="239"/>
      <c r="C41" s="239"/>
      <c r="D41" s="239"/>
      <c r="E41" s="239"/>
      <c r="F41" s="239"/>
      <c r="G41" s="239"/>
      <c r="H41" s="239"/>
      <c r="I41" s="239"/>
      <c r="J41" s="239"/>
      <c r="K41" s="239"/>
      <c r="L41" s="239"/>
      <c r="M41" s="240"/>
      <c r="N41" s="14"/>
    </row>
    <row r="42" spans="1:14" ht="17.25" customHeight="1" thickBot="1">
      <c r="A42" s="214" t="s">
        <v>66</v>
      </c>
      <c r="B42" s="215"/>
      <c r="C42" s="215"/>
      <c r="D42" s="215"/>
      <c r="E42" s="215"/>
      <c r="F42" s="215"/>
      <c r="G42" s="215"/>
      <c r="H42" s="215"/>
      <c r="I42" s="215"/>
      <c r="J42" s="215"/>
      <c r="K42" s="215"/>
      <c r="L42" s="215"/>
      <c r="M42" s="216"/>
      <c r="N42" s="14"/>
    </row>
    <row r="43" spans="1:14" ht="18" customHeight="1" thickBot="1">
      <c r="A43" s="214" t="s">
        <v>33</v>
      </c>
      <c r="B43" s="215"/>
      <c r="C43" s="215"/>
      <c r="D43" s="215"/>
      <c r="E43" s="215"/>
      <c r="F43" s="215"/>
      <c r="G43" s="215"/>
      <c r="H43" s="215"/>
      <c r="I43" s="215"/>
      <c r="J43" s="215"/>
      <c r="K43" s="215"/>
      <c r="L43" s="215"/>
      <c r="M43" s="216"/>
      <c r="N43" s="50"/>
    </row>
    <row r="44" spans="1:14" ht="13.5" customHeight="1">
      <c r="A44" s="208" t="s">
        <v>9</v>
      </c>
      <c r="B44" s="208" t="s">
        <v>34</v>
      </c>
      <c r="C44" s="212">
        <v>2014</v>
      </c>
      <c r="D44" s="51"/>
      <c r="E44" s="203">
        <f>J44</f>
        <v>121.91999999999999</v>
      </c>
      <c r="F44" s="27"/>
      <c r="G44" s="27"/>
      <c r="H44" s="188"/>
      <c r="I44" s="52"/>
      <c r="J44" s="228">
        <f>97.3+24.65+0.008-0.038</f>
        <v>121.91999999999999</v>
      </c>
      <c r="K44" s="52"/>
      <c r="L44" s="318"/>
      <c r="M44" s="241" t="s">
        <v>47</v>
      </c>
      <c r="N44" s="208" t="s">
        <v>35</v>
      </c>
    </row>
    <row r="45" spans="1:14" ht="13.5" customHeight="1" thickBot="1">
      <c r="A45" s="223"/>
      <c r="B45" s="223"/>
      <c r="C45" s="213"/>
      <c r="D45" s="54"/>
      <c r="E45" s="205"/>
      <c r="F45" s="33"/>
      <c r="G45" s="33"/>
      <c r="H45" s="189"/>
      <c r="I45" s="55"/>
      <c r="J45" s="229"/>
      <c r="K45" s="55"/>
      <c r="L45" s="319"/>
      <c r="M45" s="242"/>
      <c r="N45" s="223"/>
    </row>
    <row r="46" spans="1:14" ht="13.5" customHeight="1">
      <c r="A46" s="223"/>
      <c r="B46" s="223"/>
      <c r="C46" s="212">
        <v>2015</v>
      </c>
      <c r="D46" s="56"/>
      <c r="E46" s="203">
        <f>J46</f>
        <v>97.2</v>
      </c>
      <c r="F46" s="27"/>
      <c r="G46" s="27"/>
      <c r="H46" s="188"/>
      <c r="I46" s="52"/>
      <c r="J46" s="228">
        <v>97.2</v>
      </c>
      <c r="K46" s="52"/>
      <c r="L46" s="318"/>
      <c r="M46" s="242"/>
      <c r="N46" s="223"/>
    </row>
    <row r="47" spans="1:14" ht="15.75" customHeight="1" thickBot="1">
      <c r="A47" s="223"/>
      <c r="B47" s="223"/>
      <c r="C47" s="213"/>
      <c r="D47" s="54"/>
      <c r="E47" s="205"/>
      <c r="F47" s="33"/>
      <c r="G47" s="33"/>
      <c r="H47" s="189"/>
      <c r="I47" s="55"/>
      <c r="J47" s="229"/>
      <c r="K47" s="55"/>
      <c r="L47" s="319"/>
      <c r="M47" s="242"/>
      <c r="N47" s="223"/>
    </row>
    <row r="48" spans="1:14" ht="12.75" customHeight="1">
      <c r="A48" s="223"/>
      <c r="B48" s="223"/>
      <c r="C48" s="212">
        <v>2016</v>
      </c>
      <c r="D48" s="56"/>
      <c r="E48" s="203">
        <f>J48</f>
        <v>97.3</v>
      </c>
      <c r="F48" s="27"/>
      <c r="G48" s="27"/>
      <c r="H48" s="188"/>
      <c r="I48" s="52"/>
      <c r="J48" s="228">
        <v>97.3</v>
      </c>
      <c r="K48" s="52"/>
      <c r="L48" s="313"/>
      <c r="M48" s="242"/>
      <c r="N48" s="223"/>
    </row>
    <row r="49" spans="1:14" ht="14.25" customHeight="1" thickBot="1">
      <c r="A49" s="209"/>
      <c r="B49" s="223"/>
      <c r="C49" s="213"/>
      <c r="D49" s="54"/>
      <c r="E49" s="205"/>
      <c r="F49" s="33"/>
      <c r="G49" s="33"/>
      <c r="H49" s="189"/>
      <c r="I49" s="55"/>
      <c r="J49" s="229"/>
      <c r="K49" s="55"/>
      <c r="L49" s="314"/>
      <c r="M49" s="242"/>
      <c r="N49" s="209"/>
    </row>
    <row r="50" spans="1:14" ht="24" customHeight="1">
      <c r="A50" s="206" t="s">
        <v>10</v>
      </c>
      <c r="B50" s="208" t="s">
        <v>61</v>
      </c>
      <c r="C50" s="212">
        <v>2014</v>
      </c>
      <c r="D50" s="307"/>
      <c r="E50" s="203">
        <f>H50+J50</f>
        <v>2</v>
      </c>
      <c r="F50" s="57"/>
      <c r="G50" s="232"/>
      <c r="H50" s="228">
        <v>2</v>
      </c>
      <c r="I50" s="58"/>
      <c r="J50" s="228">
        <v>0</v>
      </c>
      <c r="K50" s="52"/>
      <c r="L50" s="313"/>
      <c r="M50" s="208" t="s">
        <v>27</v>
      </c>
      <c r="N50" s="208" t="s">
        <v>28</v>
      </c>
    </row>
    <row r="51" spans="1:14" ht="4.5" customHeight="1" thickBot="1">
      <c r="A51" s="248"/>
      <c r="B51" s="223"/>
      <c r="C51" s="308"/>
      <c r="D51" s="309"/>
      <c r="E51" s="204"/>
      <c r="F51" s="59"/>
      <c r="G51" s="233"/>
      <c r="H51" s="229"/>
      <c r="I51" s="60"/>
      <c r="J51" s="229"/>
      <c r="K51" s="55"/>
      <c r="L51" s="314"/>
      <c r="M51" s="209"/>
      <c r="N51" s="223"/>
    </row>
    <row r="52" spans="1:14" ht="46.5" customHeight="1" thickBot="1">
      <c r="A52" s="248"/>
      <c r="B52" s="223"/>
      <c r="C52" s="212">
        <v>2015</v>
      </c>
      <c r="D52" s="307"/>
      <c r="E52" s="203">
        <f>J52+J53+H53</f>
        <v>40</v>
      </c>
      <c r="F52" s="61"/>
      <c r="G52" s="61"/>
      <c r="H52" s="62"/>
      <c r="I52" s="63"/>
      <c r="J52" s="64">
        <v>0</v>
      </c>
      <c r="K52" s="65"/>
      <c r="L52" s="66"/>
      <c r="M52" s="128" t="s">
        <v>47</v>
      </c>
      <c r="N52" s="223"/>
    </row>
    <row r="53" spans="1:14" ht="30.75" customHeight="1" thickBot="1">
      <c r="A53" s="248"/>
      <c r="B53" s="223"/>
      <c r="C53" s="213"/>
      <c r="D53" s="312"/>
      <c r="E53" s="205"/>
      <c r="F53" s="59"/>
      <c r="G53" s="59"/>
      <c r="H53" s="99">
        <v>0</v>
      </c>
      <c r="I53" s="60"/>
      <c r="J53" s="95">
        <v>40</v>
      </c>
      <c r="K53" s="55"/>
      <c r="L53" s="13"/>
      <c r="M53" s="184" t="s">
        <v>27</v>
      </c>
      <c r="N53" s="223"/>
    </row>
    <row r="54" spans="1:14" ht="48.75" customHeight="1" thickBot="1">
      <c r="A54" s="248"/>
      <c r="B54" s="223"/>
      <c r="C54" s="212">
        <v>2016</v>
      </c>
      <c r="D54" s="307"/>
      <c r="E54" s="310">
        <f>J54+H55+J55</f>
        <v>40</v>
      </c>
      <c r="F54" s="59"/>
      <c r="G54" s="76"/>
      <c r="H54" s="99"/>
      <c r="I54" s="60"/>
      <c r="J54" s="95">
        <v>0</v>
      </c>
      <c r="K54" s="55"/>
      <c r="L54" s="13"/>
      <c r="M54" s="128" t="s">
        <v>47</v>
      </c>
      <c r="N54" s="223"/>
    </row>
    <row r="55" spans="1:14" ht="25.5" customHeight="1" thickBot="1">
      <c r="A55" s="207"/>
      <c r="B55" s="209"/>
      <c r="C55" s="308"/>
      <c r="D55" s="309"/>
      <c r="E55" s="311"/>
      <c r="F55" s="61"/>
      <c r="G55" s="76"/>
      <c r="H55" s="62">
        <v>0</v>
      </c>
      <c r="I55" s="63"/>
      <c r="J55" s="100">
        <v>40</v>
      </c>
      <c r="K55" s="69"/>
      <c r="L55" s="13"/>
      <c r="M55" s="128" t="s">
        <v>27</v>
      </c>
      <c r="N55" s="209"/>
    </row>
    <row r="56" spans="1:14" ht="28.5" customHeight="1" thickBot="1">
      <c r="A56" s="230" t="s">
        <v>45</v>
      </c>
      <c r="B56" s="208" t="s">
        <v>79</v>
      </c>
      <c r="C56" s="103">
        <v>2014</v>
      </c>
      <c r="D56" s="94"/>
      <c r="E56" s="97">
        <f>H56</f>
        <v>0</v>
      </c>
      <c r="F56" s="67"/>
      <c r="G56" s="131"/>
      <c r="H56" s="111">
        <v>0</v>
      </c>
      <c r="I56" s="68"/>
      <c r="J56" s="98"/>
      <c r="K56" s="69"/>
      <c r="L56" s="112"/>
      <c r="M56" s="208" t="s">
        <v>27</v>
      </c>
      <c r="N56" s="206" t="s">
        <v>46</v>
      </c>
    </row>
    <row r="57" spans="1:14" ht="22.5" customHeight="1" thickBot="1">
      <c r="A57" s="236"/>
      <c r="B57" s="223"/>
      <c r="C57" s="113">
        <v>2015</v>
      </c>
      <c r="D57" s="113"/>
      <c r="E57" s="115">
        <f>H57</f>
        <v>24</v>
      </c>
      <c r="F57" s="61"/>
      <c r="G57" s="76"/>
      <c r="H57" s="114">
        <v>24</v>
      </c>
      <c r="I57" s="63"/>
      <c r="J57" s="64"/>
      <c r="K57" s="65"/>
      <c r="L57" s="66"/>
      <c r="M57" s="223"/>
      <c r="N57" s="248"/>
    </row>
    <row r="58" spans="1:14" ht="33" customHeight="1" thickBot="1">
      <c r="A58" s="246"/>
      <c r="B58" s="209"/>
      <c r="C58" s="182">
        <v>2016</v>
      </c>
      <c r="D58" s="94"/>
      <c r="E58" s="115">
        <f>H58</f>
        <v>0</v>
      </c>
      <c r="F58" s="67"/>
      <c r="G58" s="131"/>
      <c r="H58" s="62">
        <v>0</v>
      </c>
      <c r="I58" s="68"/>
      <c r="J58" s="64"/>
      <c r="K58" s="69"/>
      <c r="L58" s="136"/>
      <c r="M58" s="209"/>
      <c r="N58" s="207"/>
    </row>
    <row r="59" spans="1:14" ht="19.5" customHeight="1" thickBot="1">
      <c r="A59" s="217" t="s">
        <v>68</v>
      </c>
      <c r="B59" s="218"/>
      <c r="C59" s="218"/>
      <c r="D59" s="218"/>
      <c r="E59" s="218"/>
      <c r="F59" s="218"/>
      <c r="G59" s="218"/>
      <c r="H59" s="218"/>
      <c r="I59" s="218"/>
      <c r="J59" s="218"/>
      <c r="K59" s="218"/>
      <c r="L59" s="218"/>
      <c r="M59" s="218"/>
      <c r="N59" s="219"/>
    </row>
    <row r="60" spans="1:14" ht="16.5" customHeight="1">
      <c r="A60" s="190" t="s">
        <v>67</v>
      </c>
      <c r="B60" s="277"/>
      <c r="C60" s="277"/>
      <c r="D60" s="277"/>
      <c r="E60" s="277"/>
      <c r="F60" s="277"/>
      <c r="G60" s="277"/>
      <c r="H60" s="277"/>
      <c r="I60" s="277"/>
      <c r="J60" s="277"/>
      <c r="K60" s="277"/>
      <c r="L60" s="277"/>
      <c r="M60" s="277"/>
      <c r="N60" s="70"/>
    </row>
    <row r="61" spans="1:14" ht="16.5" thickBot="1">
      <c r="A61" s="253" t="s">
        <v>8</v>
      </c>
      <c r="B61" s="254"/>
      <c r="C61" s="323"/>
      <c r="D61" s="323"/>
      <c r="E61" s="323"/>
      <c r="F61" s="323"/>
      <c r="G61" s="323"/>
      <c r="H61" s="323"/>
      <c r="I61" s="323"/>
      <c r="J61" s="323"/>
      <c r="K61" s="323"/>
      <c r="L61" s="323"/>
      <c r="M61" s="254"/>
      <c r="N61" s="255"/>
    </row>
    <row r="62" spans="1:14" ht="17.25" customHeight="1">
      <c r="A62" s="258" t="s">
        <v>36</v>
      </c>
      <c r="B62" s="324" t="s">
        <v>78</v>
      </c>
      <c r="C62" s="190">
        <v>2014</v>
      </c>
      <c r="D62" s="245"/>
      <c r="E62" s="196">
        <f>H62+J62+L62</f>
        <v>2162.8599999999997</v>
      </c>
      <c r="F62" s="197"/>
      <c r="G62" s="315"/>
      <c r="H62" s="320">
        <f>400</f>
        <v>400</v>
      </c>
      <c r="I62" s="8"/>
      <c r="J62" s="192">
        <f>1260+132.55+30.31</f>
        <v>1422.86</v>
      </c>
      <c r="K62" s="193"/>
      <c r="L62" s="305">
        <v>340</v>
      </c>
      <c r="M62" s="208" t="s">
        <v>41</v>
      </c>
      <c r="N62" s="206" t="s">
        <v>38</v>
      </c>
    </row>
    <row r="63" spans="1:14" ht="7.5" customHeight="1">
      <c r="A63" s="259"/>
      <c r="B63" s="325"/>
      <c r="C63" s="243"/>
      <c r="D63" s="244"/>
      <c r="E63" s="198"/>
      <c r="F63" s="199"/>
      <c r="G63" s="316"/>
      <c r="H63" s="321"/>
      <c r="I63" s="45"/>
      <c r="J63" s="227"/>
      <c r="K63" s="220"/>
      <c r="L63" s="306"/>
      <c r="M63" s="223"/>
      <c r="N63" s="248"/>
    </row>
    <row r="64" spans="1:14" ht="1.5" customHeight="1" thickBot="1">
      <c r="A64" s="259"/>
      <c r="B64" s="325"/>
      <c r="C64" s="243"/>
      <c r="D64" s="244"/>
      <c r="E64" s="200"/>
      <c r="F64" s="201"/>
      <c r="G64" s="317"/>
      <c r="H64" s="321"/>
      <c r="I64" s="21"/>
      <c r="J64" s="227"/>
      <c r="K64" s="220"/>
      <c r="L64" s="306"/>
      <c r="M64" s="223"/>
      <c r="N64" s="248"/>
    </row>
    <row r="65" spans="1:14" ht="19.5" customHeight="1" thickBot="1">
      <c r="A65" s="259"/>
      <c r="B65" s="325"/>
      <c r="C65" s="234">
        <v>2015</v>
      </c>
      <c r="D65" s="235"/>
      <c r="E65" s="225">
        <f>H65+J65+L65</f>
        <v>2241.6483399999997</v>
      </c>
      <c r="F65" s="226"/>
      <c r="G65" s="137"/>
      <c r="H65" s="74">
        <v>400</v>
      </c>
      <c r="I65" s="38"/>
      <c r="J65" s="300">
        <f>1237.748+410-40-5.2-18.2-71.9+27.20034-38</f>
        <v>1501.64834</v>
      </c>
      <c r="K65" s="301"/>
      <c r="L65" s="116">
        <v>340</v>
      </c>
      <c r="M65" s="185" t="s">
        <v>41</v>
      </c>
      <c r="N65" s="248"/>
    </row>
    <row r="66" spans="1:14" ht="21.75" customHeight="1" thickBot="1">
      <c r="A66" s="260"/>
      <c r="B66" s="326"/>
      <c r="C66" s="191">
        <v>2016</v>
      </c>
      <c r="D66" s="276"/>
      <c r="E66" s="224">
        <f>H66+J66+L66</f>
        <v>4378.5599999999995</v>
      </c>
      <c r="F66" s="278"/>
      <c r="G66" s="138"/>
      <c r="H66" s="43">
        <v>400</v>
      </c>
      <c r="I66" s="78"/>
      <c r="J66" s="300">
        <f>3676.56-38</f>
        <v>3638.56</v>
      </c>
      <c r="K66" s="301"/>
      <c r="L66" s="117">
        <v>340</v>
      </c>
      <c r="M66" s="185" t="s">
        <v>41</v>
      </c>
      <c r="N66" s="248"/>
    </row>
    <row r="67" spans="1:14" ht="29.25" customHeight="1" thickBot="1">
      <c r="A67" s="206" t="s">
        <v>14</v>
      </c>
      <c r="B67" s="208" t="s">
        <v>62</v>
      </c>
      <c r="C67" s="175">
        <v>2015</v>
      </c>
      <c r="D67" s="177"/>
      <c r="E67" s="176">
        <f>H67+J67+L67</f>
        <v>38</v>
      </c>
      <c r="F67" s="178"/>
      <c r="G67" s="117"/>
      <c r="H67" s="179">
        <v>0</v>
      </c>
      <c r="I67" s="78"/>
      <c r="J67" s="37">
        <v>38</v>
      </c>
      <c r="K67" s="38"/>
      <c r="L67" s="117">
        <v>0</v>
      </c>
      <c r="M67" s="302" t="s">
        <v>41</v>
      </c>
      <c r="N67" s="248"/>
    </row>
    <row r="68" spans="1:14" ht="36.75" customHeight="1" thickBot="1">
      <c r="A68" s="207"/>
      <c r="B68" s="209"/>
      <c r="C68" s="175">
        <v>2016</v>
      </c>
      <c r="D68" s="177"/>
      <c r="E68" s="176">
        <f>J68</f>
        <v>38</v>
      </c>
      <c r="F68" s="178"/>
      <c r="G68" s="117"/>
      <c r="H68" s="179">
        <v>0</v>
      </c>
      <c r="I68" s="78"/>
      <c r="J68" s="37">
        <v>38</v>
      </c>
      <c r="K68" s="38"/>
      <c r="L68" s="117">
        <v>0</v>
      </c>
      <c r="M68" s="304"/>
      <c r="N68" s="207"/>
    </row>
    <row r="69" spans="1:14" ht="24" customHeight="1" thickBot="1">
      <c r="A69" s="208" t="s">
        <v>37</v>
      </c>
      <c r="B69" s="208" t="s">
        <v>40</v>
      </c>
      <c r="C69" s="73">
        <v>2014</v>
      </c>
      <c r="D69" s="53"/>
      <c r="E69" s="148">
        <f>H69+J69</f>
        <v>650.5</v>
      </c>
      <c r="F69" s="149"/>
      <c r="G69" s="150"/>
      <c r="H69" s="151">
        <v>408</v>
      </c>
      <c r="I69" s="80"/>
      <c r="J69" s="37">
        <f>100+130+12.5</f>
        <v>242.5</v>
      </c>
      <c r="K69" s="81"/>
      <c r="L69" s="82"/>
      <c r="M69" s="302" t="s">
        <v>42</v>
      </c>
      <c r="N69" s="208" t="s">
        <v>44</v>
      </c>
    </row>
    <row r="70" spans="1:14" ht="22.5" customHeight="1" thickBot="1">
      <c r="A70" s="223"/>
      <c r="B70" s="223"/>
      <c r="C70" s="44">
        <v>2015</v>
      </c>
      <c r="D70" s="45"/>
      <c r="E70" s="79">
        <f>H70+J70</f>
        <v>100</v>
      </c>
      <c r="F70" s="29"/>
      <c r="G70" s="49"/>
      <c r="H70" s="20">
        <v>0</v>
      </c>
      <c r="I70" s="83"/>
      <c r="J70" s="119">
        <v>100</v>
      </c>
      <c r="K70" s="84"/>
      <c r="L70" s="85"/>
      <c r="M70" s="303"/>
      <c r="N70" s="223"/>
    </row>
    <row r="71" spans="1:14" ht="21" customHeight="1" thickBot="1">
      <c r="A71" s="209"/>
      <c r="B71" s="209"/>
      <c r="C71" s="73">
        <v>2016</v>
      </c>
      <c r="D71" s="53"/>
      <c r="E71" s="79">
        <f>H71+J71</f>
        <v>0</v>
      </c>
      <c r="F71" s="66"/>
      <c r="G71" s="136"/>
      <c r="H71" s="37">
        <v>0</v>
      </c>
      <c r="I71" s="80"/>
      <c r="J71" s="37">
        <v>0</v>
      </c>
      <c r="K71" s="81"/>
      <c r="L71" s="82"/>
      <c r="M71" s="304"/>
      <c r="N71" s="209"/>
    </row>
    <row r="72" spans="1:14" ht="16.5" customHeight="1" thickBot="1">
      <c r="A72" s="208" t="s">
        <v>39</v>
      </c>
      <c r="B72" s="208" t="s">
        <v>49</v>
      </c>
      <c r="C72" s="120">
        <v>2014</v>
      </c>
      <c r="D72" s="40"/>
      <c r="E72" s="171">
        <f>J72</f>
        <v>3277.8079000000002</v>
      </c>
      <c r="F72" s="123"/>
      <c r="G72" s="139"/>
      <c r="H72" s="74">
        <v>0</v>
      </c>
      <c r="I72" s="193"/>
      <c r="J72" s="168">
        <f>J76+J77+J78+J79+J80</f>
        <v>3277.8079000000002</v>
      </c>
      <c r="K72" s="81"/>
      <c r="L72" s="82"/>
      <c r="M72" s="144" t="s">
        <v>26</v>
      </c>
      <c r="N72" s="208" t="s">
        <v>11</v>
      </c>
    </row>
    <row r="73" spans="1:14" ht="18" customHeight="1" thickBot="1">
      <c r="A73" s="223"/>
      <c r="B73" s="223"/>
      <c r="C73" s="190">
        <v>2015</v>
      </c>
      <c r="D73" s="24"/>
      <c r="E73" s="210">
        <f>J73+J74</f>
        <v>622.95741999999996</v>
      </c>
      <c r="F73" s="124"/>
      <c r="G73" s="140"/>
      <c r="H73" s="74">
        <v>0</v>
      </c>
      <c r="I73" s="220"/>
      <c r="J73" s="180">
        <f>369.63142</f>
        <v>369.63141999999999</v>
      </c>
      <c r="K73" s="84"/>
      <c r="L73" s="82"/>
      <c r="M73" s="186" t="s">
        <v>26</v>
      </c>
      <c r="N73" s="223"/>
    </row>
    <row r="74" spans="1:14" ht="18" customHeight="1" thickBot="1">
      <c r="A74" s="223"/>
      <c r="B74" s="223"/>
      <c r="C74" s="191"/>
      <c r="D74" s="24"/>
      <c r="E74" s="211"/>
      <c r="F74" s="124"/>
      <c r="G74" s="140"/>
      <c r="H74" s="74">
        <v>0</v>
      </c>
      <c r="I74" s="220"/>
      <c r="J74" s="181">
        <v>253.32599999999999</v>
      </c>
      <c r="K74" s="84"/>
      <c r="L74" s="82"/>
      <c r="M74" s="185" t="s">
        <v>41</v>
      </c>
      <c r="N74" s="223"/>
    </row>
    <row r="75" spans="1:14" ht="28.5" customHeight="1" thickBot="1">
      <c r="A75" s="209"/>
      <c r="B75" s="209"/>
      <c r="C75" s="73">
        <v>2016</v>
      </c>
      <c r="D75" s="40"/>
      <c r="E75" s="79">
        <f>H75+J75</f>
        <v>0</v>
      </c>
      <c r="F75" s="123"/>
      <c r="G75" s="139"/>
      <c r="H75" s="74">
        <v>0</v>
      </c>
      <c r="I75" s="195"/>
      <c r="J75" s="37">
        <v>0</v>
      </c>
      <c r="K75" s="81"/>
      <c r="L75" s="82"/>
      <c r="M75" s="186" t="s">
        <v>26</v>
      </c>
      <c r="N75" s="209"/>
    </row>
    <row r="76" spans="1:14" ht="22.5" customHeight="1" thickBot="1">
      <c r="A76" s="128" t="s">
        <v>71</v>
      </c>
      <c r="B76" s="128" t="s">
        <v>51</v>
      </c>
      <c r="C76" s="190">
        <v>2014</v>
      </c>
      <c r="D76" s="36"/>
      <c r="E76" s="143">
        <f t="shared" ref="E76:E83" si="0">J76</f>
        <v>407.5</v>
      </c>
      <c r="F76" s="126"/>
      <c r="G76" s="141"/>
      <c r="H76" s="35"/>
      <c r="I76" s="21"/>
      <c r="J76" s="35">
        <f>500-92.5</f>
        <v>407.5</v>
      </c>
      <c r="K76" s="87"/>
      <c r="L76" s="127"/>
      <c r="M76" s="186" t="s">
        <v>26</v>
      </c>
      <c r="N76" s="206"/>
    </row>
    <row r="77" spans="1:14" ht="21.75" customHeight="1" thickBot="1">
      <c r="A77" s="128" t="s">
        <v>72</v>
      </c>
      <c r="B77" s="128" t="s">
        <v>50</v>
      </c>
      <c r="C77" s="243"/>
      <c r="D77" s="36"/>
      <c r="E77" s="170">
        <f t="shared" si="0"/>
        <v>2049.9581600000001</v>
      </c>
      <c r="F77" s="126"/>
      <c r="G77" s="141"/>
      <c r="H77" s="35"/>
      <c r="I77" s="21"/>
      <c r="J77" s="169">
        <f>2500-350.6511-99.39074</f>
        <v>2049.9581600000001</v>
      </c>
      <c r="K77" s="87"/>
      <c r="L77" s="127"/>
      <c r="M77" s="186" t="s">
        <v>26</v>
      </c>
      <c r="N77" s="248"/>
    </row>
    <row r="78" spans="1:14" ht="21.75" customHeight="1" thickBot="1">
      <c r="A78" s="128" t="s">
        <v>73</v>
      </c>
      <c r="B78" s="144" t="s">
        <v>52</v>
      </c>
      <c r="C78" s="243"/>
      <c r="D78" s="36"/>
      <c r="E78" s="130">
        <f t="shared" si="0"/>
        <v>620.95899999999995</v>
      </c>
      <c r="F78" s="126"/>
      <c r="G78" s="141"/>
      <c r="H78" s="35"/>
      <c r="I78" s="21"/>
      <c r="J78" s="129">
        <v>620.95899999999995</v>
      </c>
      <c r="K78" s="87"/>
      <c r="L78" s="127"/>
      <c r="M78" s="186" t="s">
        <v>26</v>
      </c>
      <c r="N78" s="248"/>
    </row>
    <row r="79" spans="1:14" ht="36" customHeight="1" thickBot="1">
      <c r="A79" s="128" t="s">
        <v>74</v>
      </c>
      <c r="B79" s="128" t="s">
        <v>57</v>
      </c>
      <c r="C79" s="243"/>
      <c r="D79" s="36"/>
      <c r="E79" s="170">
        <f t="shared" si="0"/>
        <v>98.513530000000003</v>
      </c>
      <c r="F79" s="126"/>
      <c r="G79" s="141"/>
      <c r="H79" s="35"/>
      <c r="I79" s="21"/>
      <c r="J79" s="169">
        <v>98.513530000000003</v>
      </c>
      <c r="K79" s="87"/>
      <c r="L79" s="127"/>
      <c r="M79" s="186" t="s">
        <v>26</v>
      </c>
      <c r="N79" s="207"/>
    </row>
    <row r="80" spans="1:14" ht="24" customHeight="1" thickBot="1">
      <c r="A80" s="125" t="s">
        <v>75</v>
      </c>
      <c r="B80" s="144" t="s">
        <v>60</v>
      </c>
      <c r="C80" s="191"/>
      <c r="D80" s="36"/>
      <c r="E80" s="170">
        <f>J80</f>
        <v>100.87721000000001</v>
      </c>
      <c r="F80" s="126"/>
      <c r="G80" s="141"/>
      <c r="H80" s="35"/>
      <c r="I80" s="21"/>
      <c r="J80" s="169">
        <v>100.87721000000001</v>
      </c>
      <c r="K80" s="87"/>
      <c r="L80" s="127"/>
      <c r="M80" s="183" t="s">
        <v>41</v>
      </c>
      <c r="N80" s="125"/>
    </row>
    <row r="81" spans="1:14" ht="22.5" customHeight="1" thickBot="1">
      <c r="A81" s="258" t="s">
        <v>76</v>
      </c>
      <c r="B81" s="258" t="s">
        <v>77</v>
      </c>
      <c r="C81" s="190">
        <v>2014</v>
      </c>
      <c r="D81" s="245"/>
      <c r="E81" s="196">
        <f t="shared" si="0"/>
        <v>90</v>
      </c>
      <c r="F81" s="245"/>
      <c r="G81" s="120"/>
      <c r="H81" s="86"/>
      <c r="I81" s="72"/>
      <c r="J81" s="42">
        <f>5+80+5</f>
        <v>90</v>
      </c>
      <c r="K81" s="87"/>
      <c r="L81" s="206"/>
      <c r="M81" s="208" t="s">
        <v>42</v>
      </c>
      <c r="N81" s="208" t="s">
        <v>12</v>
      </c>
    </row>
    <row r="82" spans="1:14" ht="20.25" customHeight="1" thickBot="1">
      <c r="A82" s="259"/>
      <c r="B82" s="259"/>
      <c r="C82" s="234">
        <v>2015</v>
      </c>
      <c r="D82" s="273"/>
      <c r="E82" s="272">
        <f t="shared" si="0"/>
        <v>90</v>
      </c>
      <c r="F82" s="273"/>
      <c r="G82" s="122"/>
      <c r="H82" s="88"/>
      <c r="I82" s="89"/>
      <c r="J82" s="274">
        <v>90</v>
      </c>
      <c r="K82" s="275"/>
      <c r="L82" s="248"/>
      <c r="M82" s="223"/>
      <c r="N82" s="223"/>
    </row>
    <row r="83" spans="1:14" ht="40.5" customHeight="1" thickBot="1">
      <c r="A83" s="259"/>
      <c r="B83" s="259"/>
      <c r="C83" s="190">
        <v>2016</v>
      </c>
      <c r="D83" s="245"/>
      <c r="E83" s="196">
        <f t="shared" si="0"/>
        <v>77</v>
      </c>
      <c r="F83" s="197"/>
      <c r="G83" s="188"/>
      <c r="H83" s="190"/>
      <c r="I83" s="81"/>
      <c r="J83" s="192">
        <v>77</v>
      </c>
      <c r="K83" s="193"/>
      <c r="L83" s="248"/>
      <c r="M83" s="223"/>
      <c r="N83" s="223"/>
    </row>
    <row r="84" spans="1:14" ht="32.25" hidden="1" customHeight="1" thickBot="1">
      <c r="A84" s="260"/>
      <c r="B84" s="260"/>
      <c r="C84" s="191"/>
      <c r="D84" s="202"/>
      <c r="E84" s="200"/>
      <c r="F84" s="201"/>
      <c r="G84" s="189"/>
      <c r="H84" s="191"/>
      <c r="I84" s="78"/>
      <c r="J84" s="194"/>
      <c r="K84" s="195"/>
      <c r="L84" s="207"/>
      <c r="M84" s="209"/>
      <c r="N84" s="209"/>
    </row>
    <row r="85" spans="1:14" ht="21" customHeight="1" thickBot="1">
      <c r="A85" s="238" t="s">
        <v>69</v>
      </c>
      <c r="B85" s="239"/>
      <c r="C85" s="239"/>
      <c r="D85" s="239"/>
      <c r="E85" s="239"/>
      <c r="F85" s="239"/>
      <c r="G85" s="239"/>
      <c r="H85" s="239"/>
      <c r="I85" s="239"/>
      <c r="J85" s="239"/>
      <c r="K85" s="239"/>
      <c r="L85" s="239"/>
      <c r="M85" s="239"/>
      <c r="N85" s="240"/>
    </row>
    <row r="86" spans="1:14" ht="15" customHeight="1">
      <c r="A86" s="269" t="s">
        <v>70</v>
      </c>
      <c r="B86" s="270"/>
      <c r="C86" s="270"/>
      <c r="D86" s="270"/>
      <c r="E86" s="270"/>
      <c r="F86" s="270"/>
      <c r="G86" s="270"/>
      <c r="H86" s="270"/>
      <c r="I86" s="270"/>
      <c r="J86" s="270"/>
      <c r="K86" s="270"/>
      <c r="L86" s="270"/>
      <c r="M86" s="270"/>
      <c r="N86" s="271"/>
    </row>
    <row r="87" spans="1:14" ht="19.5" customHeight="1" thickBot="1">
      <c r="A87" s="253" t="s">
        <v>13</v>
      </c>
      <c r="B87" s="254"/>
      <c r="C87" s="254"/>
      <c r="D87" s="254"/>
      <c r="E87" s="254"/>
      <c r="F87" s="254"/>
      <c r="G87" s="254"/>
      <c r="H87" s="254"/>
      <c r="I87" s="254"/>
      <c r="J87" s="254"/>
      <c r="K87" s="254"/>
      <c r="L87" s="254"/>
      <c r="M87" s="254"/>
      <c r="N87" s="255"/>
    </row>
    <row r="88" spans="1:14" ht="15" customHeight="1">
      <c r="A88" s="259" t="s">
        <v>82</v>
      </c>
      <c r="B88" s="208" t="s">
        <v>80</v>
      </c>
      <c r="C88" s="243">
        <v>2014</v>
      </c>
      <c r="D88" s="244"/>
      <c r="E88" s="198">
        <f>J88</f>
        <v>6</v>
      </c>
      <c r="F88" s="244"/>
      <c r="G88" s="48"/>
      <c r="H88" s="236"/>
      <c r="I88" s="21"/>
      <c r="J88" s="227">
        <v>6</v>
      </c>
      <c r="K88" s="220"/>
      <c r="L88" s="248"/>
      <c r="M88" s="248"/>
      <c r="N88" s="223"/>
    </row>
    <row r="89" spans="1:14" ht="15" customHeight="1">
      <c r="A89" s="259"/>
      <c r="B89" s="223"/>
      <c r="C89" s="243">
        <v>2015</v>
      </c>
      <c r="D89" s="244"/>
      <c r="E89" s="198">
        <f>J89</f>
        <v>6</v>
      </c>
      <c r="F89" s="244"/>
      <c r="G89" s="48"/>
      <c r="H89" s="236"/>
      <c r="I89" s="21"/>
      <c r="J89" s="227">
        <v>6</v>
      </c>
      <c r="K89" s="220"/>
      <c r="L89" s="248"/>
      <c r="M89" s="248"/>
      <c r="N89" s="223"/>
    </row>
    <row r="90" spans="1:14" ht="33.75" customHeight="1" thickBot="1">
      <c r="A90" s="259"/>
      <c r="B90" s="209"/>
      <c r="C90" s="243">
        <v>2016</v>
      </c>
      <c r="D90" s="244"/>
      <c r="E90" s="198">
        <f>J90</f>
        <v>0</v>
      </c>
      <c r="F90" s="244"/>
      <c r="G90" s="48"/>
      <c r="H90" s="236"/>
      <c r="I90" s="21"/>
      <c r="J90" s="227">
        <v>0</v>
      </c>
      <c r="K90" s="220"/>
      <c r="L90" s="248"/>
      <c r="M90" s="248"/>
      <c r="N90" s="223"/>
    </row>
    <row r="91" spans="1:14" ht="21.75" customHeight="1">
      <c r="A91" s="258"/>
      <c r="B91" s="71" t="s">
        <v>81</v>
      </c>
      <c r="C91" s="190"/>
      <c r="D91" s="245"/>
      <c r="E91" s="261">
        <f>H91+J91+L91</f>
        <v>16529.772660000002</v>
      </c>
      <c r="F91" s="262"/>
      <c r="G91" s="142"/>
      <c r="H91" s="92">
        <f>H93+H94+H95</f>
        <v>2743</v>
      </c>
      <c r="I91" s="72"/>
      <c r="J91" s="261">
        <f>J93+J94+J95</f>
        <v>12391.772660000001</v>
      </c>
      <c r="K91" s="262"/>
      <c r="L91" s="92">
        <f>L10+L12+L13+L14+L15+L16+L17+L18+L20+L19+L21+L22+L23+L62+L65+L66</f>
        <v>1395</v>
      </c>
      <c r="M91" s="206"/>
      <c r="N91" s="206"/>
    </row>
    <row r="92" spans="1:14" ht="16.5" customHeight="1">
      <c r="A92" s="259"/>
      <c r="B92" s="45" t="s">
        <v>15</v>
      </c>
      <c r="C92" s="243"/>
      <c r="D92" s="244"/>
      <c r="E92" s="243"/>
      <c r="F92" s="244"/>
      <c r="G92" s="48"/>
      <c r="H92" s="18"/>
      <c r="I92" s="45"/>
      <c r="J92" s="243"/>
      <c r="K92" s="244"/>
      <c r="L92" s="48"/>
      <c r="M92" s="248"/>
      <c r="N92" s="248"/>
    </row>
    <row r="93" spans="1:14" ht="17.25" customHeight="1">
      <c r="A93" s="259"/>
      <c r="B93" s="45">
        <v>2014</v>
      </c>
      <c r="C93" s="243"/>
      <c r="D93" s="244"/>
      <c r="E93" s="263">
        <f>H93+J93+L93</f>
        <v>7010.7879000000003</v>
      </c>
      <c r="F93" s="264"/>
      <c r="G93" s="152"/>
      <c r="H93" s="153">
        <f>H27+H10+H50+H56+H62+H69</f>
        <v>1233</v>
      </c>
      <c r="I93" s="45"/>
      <c r="J93" s="256">
        <f>J10+J24+J27+J28+J29+J37+J44+J50+J56+J62+J69+J72+J81+J88</f>
        <v>5312.7879000000003</v>
      </c>
      <c r="K93" s="257"/>
      <c r="L93" s="93">
        <f>L10+L12+L13+L14+L62</f>
        <v>465</v>
      </c>
      <c r="M93" s="248"/>
      <c r="N93" s="248"/>
    </row>
    <row r="94" spans="1:14" ht="16.5" customHeight="1">
      <c r="A94" s="259"/>
      <c r="B94" s="45">
        <v>2015</v>
      </c>
      <c r="C94" s="243"/>
      <c r="D94" s="244"/>
      <c r="E94" s="265">
        <f>H94+J94+L94</f>
        <v>4030.3677600000001</v>
      </c>
      <c r="F94" s="266"/>
      <c r="G94" s="48"/>
      <c r="H94" s="93">
        <f>H15+H16+H17+H53+H57+H65+H70+H73</f>
        <v>755</v>
      </c>
      <c r="I94" s="45"/>
      <c r="J94" s="267">
        <f>J15+J25+E30+J38+J46+J53+J65+J67+J70+J73+J74+J82+J89</f>
        <v>2810.3677600000001</v>
      </c>
      <c r="K94" s="268"/>
      <c r="L94" s="93">
        <f>L15+L16+L17+L18+L65+L19</f>
        <v>465</v>
      </c>
      <c r="M94" s="248"/>
      <c r="N94" s="248"/>
    </row>
    <row r="95" spans="1:14" ht="18.75" customHeight="1" thickBot="1">
      <c r="A95" s="260"/>
      <c r="B95" s="77">
        <v>2016</v>
      </c>
      <c r="C95" s="191"/>
      <c r="D95" s="202"/>
      <c r="E95" s="200">
        <f>H95+J95+L95</f>
        <v>5488.6170000000002</v>
      </c>
      <c r="F95" s="202"/>
      <c r="G95" s="132"/>
      <c r="H95" s="118">
        <f>H20+H55+H66</f>
        <v>755</v>
      </c>
      <c r="I95" s="77"/>
      <c r="J95" s="200">
        <f>J20+J26+J33+J34+J35+J48+J55+J66+J68+J71+J75+J83+J90</f>
        <v>4268.6170000000002</v>
      </c>
      <c r="K95" s="202"/>
      <c r="L95" s="118">
        <f>L20+L21+L22+L23+L66</f>
        <v>465</v>
      </c>
      <c r="M95" s="207"/>
      <c r="N95" s="207"/>
    </row>
    <row r="97" spans="1:13" ht="15">
      <c r="B97" s="6"/>
      <c r="C97" s="6"/>
      <c r="D97" s="6"/>
      <c r="E97" s="102"/>
      <c r="F97" s="6"/>
      <c r="G97" s="6"/>
      <c r="H97" s="102"/>
      <c r="I97" s="6"/>
      <c r="J97" s="102"/>
      <c r="K97" s="6"/>
      <c r="L97" s="6"/>
    </row>
    <row r="98" spans="1:13" ht="23.25">
      <c r="B98" s="154"/>
      <c r="C98" s="155"/>
      <c r="D98" s="155"/>
      <c r="E98" s="156"/>
      <c r="F98" s="157"/>
      <c r="G98" s="158"/>
      <c r="H98" s="159"/>
      <c r="I98" s="158"/>
      <c r="J98" s="173"/>
      <c r="K98" s="158"/>
      <c r="L98" s="158"/>
      <c r="M98" s="159"/>
    </row>
    <row r="99" spans="1:13" ht="23.25">
      <c r="B99" s="154"/>
      <c r="C99" s="155"/>
      <c r="D99" s="155"/>
      <c r="E99" s="160"/>
      <c r="F99" s="161"/>
      <c r="G99" s="154"/>
      <c r="H99" s="162"/>
      <c r="I99" s="154"/>
      <c r="J99" s="174"/>
      <c r="K99" s="154"/>
      <c r="L99" s="154"/>
      <c r="M99" s="159"/>
    </row>
    <row r="100" spans="1:13" ht="15.75" customHeight="1">
      <c r="B100" s="163"/>
      <c r="C100" s="164"/>
      <c r="D100" s="164"/>
      <c r="E100" s="160"/>
      <c r="F100" s="161"/>
      <c r="G100" s="159"/>
      <c r="H100" s="159"/>
      <c r="I100" s="159"/>
      <c r="J100" s="173"/>
      <c r="K100" s="159"/>
      <c r="L100" s="159"/>
      <c r="M100" s="159"/>
    </row>
    <row r="101" spans="1:13" ht="20.25">
      <c r="A101" s="4"/>
      <c r="B101" s="154"/>
      <c r="C101" s="155"/>
      <c r="D101" s="155"/>
      <c r="E101" s="154"/>
      <c r="F101" s="165"/>
      <c r="G101" s="154"/>
      <c r="H101" s="166"/>
      <c r="I101" s="154"/>
      <c r="J101" s="162"/>
      <c r="K101" s="154"/>
      <c r="L101" s="154"/>
      <c r="M101" s="159"/>
    </row>
    <row r="102" spans="1:13" ht="13.5" customHeight="1">
      <c r="A102" s="4"/>
      <c r="B102" s="163"/>
      <c r="C102" s="164"/>
      <c r="D102" s="164"/>
      <c r="E102" s="163"/>
      <c r="F102" s="161"/>
      <c r="G102" s="159"/>
      <c r="H102" s="159"/>
      <c r="I102" s="159"/>
      <c r="J102" s="159"/>
      <c r="K102" s="159"/>
      <c r="L102" s="159"/>
      <c r="M102" s="159"/>
    </row>
    <row r="103" spans="1:13" ht="23.25">
      <c r="A103" s="4"/>
      <c r="B103" s="154"/>
      <c r="C103" s="155"/>
      <c r="D103" s="155"/>
      <c r="E103" s="163"/>
      <c r="F103" s="161"/>
      <c r="G103" s="154"/>
      <c r="H103" s="159"/>
      <c r="I103" s="154"/>
      <c r="J103" s="172"/>
      <c r="K103" s="154"/>
      <c r="L103" s="154"/>
      <c r="M103" s="159"/>
    </row>
    <row r="104" spans="1:13" ht="23.25">
      <c r="A104" s="4"/>
      <c r="B104" s="154"/>
      <c r="C104" s="155"/>
      <c r="D104" s="155"/>
      <c r="E104" s="163"/>
      <c r="F104" s="161"/>
      <c r="G104" s="154"/>
      <c r="H104" s="159"/>
      <c r="I104" s="154"/>
      <c r="J104" s="154"/>
      <c r="K104" s="154"/>
      <c r="L104" s="154"/>
      <c r="M104" s="159"/>
    </row>
    <row r="105" spans="1:13" ht="13.5" customHeight="1">
      <c r="A105" s="4"/>
      <c r="B105" s="154"/>
      <c r="C105" s="155"/>
      <c r="D105" s="155"/>
      <c r="E105" s="163"/>
      <c r="F105" s="161"/>
      <c r="G105" s="154"/>
      <c r="H105" s="159"/>
      <c r="I105" s="154"/>
      <c r="J105" s="154"/>
      <c r="K105" s="154"/>
      <c r="L105" s="154"/>
      <c r="M105" s="159"/>
    </row>
    <row r="106" spans="1:13" ht="23.25">
      <c r="A106" s="4"/>
      <c r="B106" s="154"/>
      <c r="C106" s="155"/>
      <c r="D106" s="155"/>
      <c r="E106" s="163"/>
      <c r="F106" s="161"/>
      <c r="G106" s="154"/>
      <c r="H106" s="159"/>
      <c r="I106" s="154"/>
      <c r="J106" s="154"/>
      <c r="K106" s="154"/>
      <c r="L106" s="154"/>
      <c r="M106" s="159"/>
    </row>
    <row r="107" spans="1:13" ht="11.25" customHeight="1">
      <c r="A107" s="4"/>
      <c r="B107" s="154"/>
      <c r="C107" s="155"/>
      <c r="D107" s="155"/>
      <c r="E107" s="163"/>
      <c r="F107" s="161"/>
      <c r="G107" s="154"/>
      <c r="H107" s="159"/>
      <c r="I107" s="154"/>
      <c r="J107" s="154"/>
      <c r="K107" s="154"/>
      <c r="L107" s="154"/>
      <c r="M107" s="159"/>
    </row>
    <row r="108" spans="1:13" ht="23.25">
      <c r="A108" s="4"/>
      <c r="B108" s="154"/>
      <c r="C108" s="167"/>
      <c r="D108" s="155"/>
      <c r="E108" s="163"/>
      <c r="F108" s="161"/>
      <c r="G108" s="154"/>
      <c r="H108" s="159"/>
      <c r="I108" s="154"/>
      <c r="J108" s="154"/>
      <c r="K108" s="154"/>
      <c r="L108" s="154"/>
      <c r="M108" s="159"/>
    </row>
    <row r="109" spans="1:13">
      <c r="A109" s="4"/>
      <c r="B109" s="4"/>
      <c r="C109" s="4"/>
      <c r="D109" s="4"/>
      <c r="E109" s="4"/>
      <c r="F109" s="4"/>
      <c r="G109" s="4"/>
      <c r="H109" s="4"/>
      <c r="I109" s="4"/>
      <c r="J109" s="4"/>
    </row>
    <row r="110" spans="1:13">
      <c r="A110" s="4"/>
      <c r="B110" s="4"/>
      <c r="C110" s="4"/>
      <c r="D110" s="4"/>
      <c r="E110" s="4"/>
      <c r="F110" s="4"/>
      <c r="G110" s="4"/>
      <c r="H110" s="4"/>
      <c r="I110" s="4"/>
      <c r="J110" s="4"/>
    </row>
    <row r="111" spans="1:13">
      <c r="A111" s="4"/>
      <c r="B111" s="4"/>
      <c r="C111" s="4"/>
      <c r="D111" s="4"/>
      <c r="E111" s="4"/>
      <c r="F111" s="4"/>
      <c r="G111" s="4"/>
      <c r="H111" s="4"/>
      <c r="I111" s="4"/>
      <c r="J111" s="4"/>
    </row>
    <row r="112" spans="1:13">
      <c r="A112" s="4"/>
      <c r="B112" s="4"/>
      <c r="C112" s="4"/>
      <c r="D112" s="4"/>
      <c r="E112" s="4"/>
      <c r="F112" s="4"/>
      <c r="G112" s="4"/>
      <c r="H112" s="4"/>
      <c r="I112" s="4"/>
      <c r="J112" s="4"/>
    </row>
    <row r="113" spans="2:8">
      <c r="B113" s="4"/>
    </row>
    <row r="116" spans="2:8">
      <c r="B116" s="3"/>
      <c r="C116" s="4"/>
      <c r="D116" s="4"/>
      <c r="E116" s="4"/>
      <c r="F116" s="4"/>
      <c r="G116" s="4"/>
      <c r="H116" s="3"/>
    </row>
    <row r="117" spans="2:8">
      <c r="B117" s="3"/>
      <c r="C117" s="4"/>
      <c r="D117" s="4"/>
      <c r="E117" s="4"/>
      <c r="F117" s="4"/>
      <c r="G117" s="4"/>
      <c r="H117" s="3"/>
    </row>
    <row r="118" spans="2:8">
      <c r="B118" s="3"/>
      <c r="C118" s="4"/>
      <c r="D118" s="4"/>
      <c r="E118" s="4"/>
      <c r="F118" s="4"/>
      <c r="G118" s="4"/>
      <c r="H118" s="3"/>
    </row>
    <row r="119" spans="2:8">
      <c r="B119" s="3"/>
      <c r="C119" s="4"/>
      <c r="D119" s="4"/>
      <c r="E119" s="4"/>
      <c r="F119" s="4"/>
      <c r="G119" s="4"/>
      <c r="H119" s="3"/>
    </row>
    <row r="120" spans="2:8">
      <c r="B120" s="3"/>
      <c r="C120" s="4"/>
      <c r="D120" s="4"/>
      <c r="E120" s="4"/>
      <c r="F120" s="4"/>
      <c r="G120" s="4"/>
      <c r="H120" s="3"/>
    </row>
    <row r="121" spans="2:8">
      <c r="B121" s="3"/>
      <c r="C121" s="4"/>
      <c r="D121" s="4"/>
      <c r="E121" s="4"/>
      <c r="F121" s="4"/>
      <c r="G121" s="4"/>
      <c r="H121" s="3"/>
    </row>
    <row r="122" spans="2:8">
      <c r="B122" s="3"/>
      <c r="C122" s="4"/>
      <c r="D122" s="4"/>
      <c r="E122" s="4"/>
      <c r="F122" s="4"/>
      <c r="G122" s="4"/>
      <c r="H122" s="3"/>
    </row>
    <row r="123" spans="2:8">
      <c r="B123" s="3"/>
      <c r="C123" s="4"/>
      <c r="D123" s="4"/>
      <c r="E123" s="4"/>
      <c r="F123" s="4"/>
      <c r="G123" s="4"/>
      <c r="H123" s="3"/>
    </row>
    <row r="124" spans="2:8">
      <c r="B124" s="3"/>
      <c r="C124" s="4"/>
      <c r="D124" s="4"/>
      <c r="E124" s="4"/>
      <c r="F124" s="4"/>
      <c r="G124" s="4"/>
      <c r="H124" s="4"/>
    </row>
    <row r="125" spans="2:8">
      <c r="B125" s="3"/>
      <c r="C125" s="4"/>
      <c r="D125" s="4"/>
      <c r="E125" s="4"/>
      <c r="F125" s="4"/>
      <c r="G125" s="4"/>
      <c r="H125" s="4"/>
    </row>
    <row r="126" spans="2:8">
      <c r="B126" s="3"/>
      <c r="C126" s="4"/>
      <c r="D126" s="4"/>
      <c r="E126" s="4"/>
      <c r="F126" s="4"/>
      <c r="G126" s="4"/>
      <c r="H126" s="4"/>
    </row>
    <row r="127" spans="2:8">
      <c r="B127" s="3"/>
      <c r="C127" s="4"/>
      <c r="D127" s="4"/>
      <c r="E127" s="4"/>
      <c r="F127" s="4"/>
      <c r="G127" s="4"/>
      <c r="H127" s="4"/>
    </row>
    <row r="128" spans="2:8">
      <c r="B128" s="3"/>
      <c r="C128" s="4"/>
      <c r="D128" s="4"/>
      <c r="E128" s="4"/>
      <c r="F128" s="4"/>
      <c r="G128" s="4"/>
      <c r="H128" s="4"/>
    </row>
    <row r="129" spans="2:8">
      <c r="B129" s="3"/>
      <c r="C129" s="4"/>
      <c r="D129" s="4"/>
      <c r="E129" s="4"/>
      <c r="F129" s="4"/>
      <c r="G129" s="4"/>
      <c r="H129" s="4"/>
    </row>
  </sheetData>
  <mergeCells count="188">
    <mergeCell ref="A2:N2"/>
    <mergeCell ref="N76:N79"/>
    <mergeCell ref="C76:C80"/>
    <mergeCell ref="A56:A58"/>
    <mergeCell ref="B56:B58"/>
    <mergeCell ref="M56:M58"/>
    <mergeCell ref="A61:N61"/>
    <mergeCell ref="B62:B66"/>
    <mergeCell ref="L44:L45"/>
    <mergeCell ref="N56:N58"/>
    <mergeCell ref="M50:M51"/>
    <mergeCell ref="N44:N49"/>
    <mergeCell ref="L50:L51"/>
    <mergeCell ref="N50:N55"/>
    <mergeCell ref="G62:G64"/>
    <mergeCell ref="L46:L47"/>
    <mergeCell ref="L48:L49"/>
    <mergeCell ref="H62:H64"/>
    <mergeCell ref="A50:A55"/>
    <mergeCell ref="J46:J47"/>
    <mergeCell ref="C54:D55"/>
    <mergeCell ref="E54:E55"/>
    <mergeCell ref="C50:D51"/>
    <mergeCell ref="H46:H47"/>
    <mergeCell ref="C52:D53"/>
    <mergeCell ref="E46:E47"/>
    <mergeCell ref="J48:J49"/>
    <mergeCell ref="N72:N75"/>
    <mergeCell ref="J66:K66"/>
    <mergeCell ref="N69:N71"/>
    <mergeCell ref="J65:K65"/>
    <mergeCell ref="M69:M71"/>
    <mergeCell ref="L62:L64"/>
    <mergeCell ref="J62:K64"/>
    <mergeCell ref="M67:M68"/>
    <mergeCell ref="N62:N68"/>
    <mergeCell ref="G4:G5"/>
    <mergeCell ref="H4:L4"/>
    <mergeCell ref="J10:K11"/>
    <mergeCell ref="A9:N9"/>
    <mergeCell ref="C3:C5"/>
    <mergeCell ref="D3:E5"/>
    <mergeCell ref="A3:A5"/>
    <mergeCell ref="B3:B5"/>
    <mergeCell ref="N24:N26"/>
    <mergeCell ref="B50:B55"/>
    <mergeCell ref="J12:K12"/>
    <mergeCell ref="J13:K13"/>
    <mergeCell ref="J50:J51"/>
    <mergeCell ref="A24:A26"/>
    <mergeCell ref="A27:A35"/>
    <mergeCell ref="H50:H51"/>
    <mergeCell ref="C46:C47"/>
    <mergeCell ref="H48:H49"/>
    <mergeCell ref="G3:L3"/>
    <mergeCell ref="J15:K16"/>
    <mergeCell ref="E10:F14"/>
    <mergeCell ref="H10:H11"/>
    <mergeCell ref="K5:L5"/>
    <mergeCell ref="L15:L16"/>
    <mergeCell ref="A7:N7"/>
    <mergeCell ref="N3:N5"/>
    <mergeCell ref="A10:A23"/>
    <mergeCell ref="I6:J6"/>
    <mergeCell ref="N27:N35"/>
    <mergeCell ref="I5:J5"/>
    <mergeCell ref="M3:M5"/>
    <mergeCell ref="A69:A71"/>
    <mergeCell ref="B69:B71"/>
    <mergeCell ref="A8:N8"/>
    <mergeCell ref="M10:M11"/>
    <mergeCell ref="L10:L11"/>
    <mergeCell ref="N10:N23"/>
    <mergeCell ref="C10:D14"/>
    <mergeCell ref="B72:B75"/>
    <mergeCell ref="A44:A49"/>
    <mergeCell ref="A72:A75"/>
    <mergeCell ref="C66:D66"/>
    <mergeCell ref="A60:M60"/>
    <mergeCell ref="A62:A66"/>
    <mergeCell ref="B44:B49"/>
    <mergeCell ref="E66:F66"/>
    <mergeCell ref="M62:M64"/>
    <mergeCell ref="C62:D64"/>
    <mergeCell ref="A81:A84"/>
    <mergeCell ref="B81:B84"/>
    <mergeCell ref="A86:N86"/>
    <mergeCell ref="E81:F81"/>
    <mergeCell ref="E82:F82"/>
    <mergeCell ref="J82:K82"/>
    <mergeCell ref="C81:D81"/>
    <mergeCell ref="C82:D82"/>
    <mergeCell ref="L81:L84"/>
    <mergeCell ref="E83:F84"/>
    <mergeCell ref="A88:A90"/>
    <mergeCell ref="C88:D88"/>
    <mergeCell ref="C89:D89"/>
    <mergeCell ref="C90:D90"/>
    <mergeCell ref="B88:B90"/>
    <mergeCell ref="J88:K88"/>
    <mergeCell ref="E89:F89"/>
    <mergeCell ref="E90:F90"/>
    <mergeCell ref="H88:H90"/>
    <mergeCell ref="E88:F88"/>
    <mergeCell ref="J90:K90"/>
    <mergeCell ref="J89:K89"/>
    <mergeCell ref="J92:K92"/>
    <mergeCell ref="J91:K91"/>
    <mergeCell ref="J93:K93"/>
    <mergeCell ref="A91:A95"/>
    <mergeCell ref="C91:D95"/>
    <mergeCell ref="E91:F91"/>
    <mergeCell ref="E92:F92"/>
    <mergeCell ref="E93:F93"/>
    <mergeCell ref="E94:F94"/>
    <mergeCell ref="E95:F95"/>
    <mergeCell ref="J95:K95"/>
    <mergeCell ref="J94:K94"/>
    <mergeCell ref="M91:M95"/>
    <mergeCell ref="N91:N95"/>
    <mergeCell ref="N88:N90"/>
    <mergeCell ref="N81:N84"/>
    <mergeCell ref="L88:L90"/>
    <mergeCell ref="M88:M90"/>
    <mergeCell ref="A87:N87"/>
    <mergeCell ref="M81:M84"/>
    <mergeCell ref="A85:N85"/>
    <mergeCell ref="C83:D84"/>
    <mergeCell ref="J19:K19"/>
    <mergeCell ref="L20:L21"/>
    <mergeCell ref="G10:G11"/>
    <mergeCell ref="J14:K14"/>
    <mergeCell ref="J17:K17"/>
    <mergeCell ref="D6:E6"/>
    <mergeCell ref="H20:H21"/>
    <mergeCell ref="J20:K21"/>
    <mergeCell ref="H15:H16"/>
    <mergeCell ref="K6:L6"/>
    <mergeCell ref="A36:A40"/>
    <mergeCell ref="B27:B35"/>
    <mergeCell ref="B36:B40"/>
    <mergeCell ref="J18:K18"/>
    <mergeCell ref="E38:F38"/>
    <mergeCell ref="B10:B23"/>
    <mergeCell ref="C37:D37"/>
    <mergeCell ref="C38:D38"/>
    <mergeCell ref="B24:B26"/>
    <mergeCell ref="E36:F36"/>
    <mergeCell ref="J22:K22"/>
    <mergeCell ref="J23:K23"/>
    <mergeCell ref="M24:M26"/>
    <mergeCell ref="E48:E49"/>
    <mergeCell ref="E37:F37"/>
    <mergeCell ref="J39:K39"/>
    <mergeCell ref="A41:M41"/>
    <mergeCell ref="M44:M49"/>
    <mergeCell ref="C39:D39"/>
    <mergeCell ref="C36:D36"/>
    <mergeCell ref="M36:M40"/>
    <mergeCell ref="E40:F40"/>
    <mergeCell ref="E65:F65"/>
    <mergeCell ref="J37:K37"/>
    <mergeCell ref="J44:J45"/>
    <mergeCell ref="J38:K38"/>
    <mergeCell ref="J36:K36"/>
    <mergeCell ref="G50:G51"/>
    <mergeCell ref="A43:M43"/>
    <mergeCell ref="C65:D65"/>
    <mergeCell ref="A67:A68"/>
    <mergeCell ref="B67:B68"/>
    <mergeCell ref="E73:E74"/>
    <mergeCell ref="H44:H45"/>
    <mergeCell ref="E39:F39"/>
    <mergeCell ref="C44:C45"/>
    <mergeCell ref="A42:M42"/>
    <mergeCell ref="A59:N59"/>
    <mergeCell ref="I72:I75"/>
    <mergeCell ref="J40:K40"/>
    <mergeCell ref="G83:G84"/>
    <mergeCell ref="H83:H84"/>
    <mergeCell ref="J83:K84"/>
    <mergeCell ref="C73:C74"/>
    <mergeCell ref="E62:F64"/>
    <mergeCell ref="C40:D40"/>
    <mergeCell ref="E50:E51"/>
    <mergeCell ref="E52:E53"/>
    <mergeCell ref="C48:C49"/>
    <mergeCell ref="E44:E45"/>
  </mergeCells>
  <phoneticPr fontId="4" type="noConversion"/>
  <pageMargins left="0.19685039370078741" right="0.19685039370078741" top="0.19685039370078741" bottom="0.31496062992125984" header="0.11811023622047245" footer="0.11811023622047245"/>
  <pageSetup paperSize="9" scale="66" orientation="landscape" verticalDpi="0" r:id="rId1"/>
  <headerFooter scaleWithDoc="0"/>
  <rowBreaks count="2" manualBreakCount="2">
    <brk id="40" max="13" man="1"/>
    <brk id="68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Прил.на 10,06</vt:lpstr>
      <vt:lpstr>'Прил.на 10,06'!Заголовки_для_печати</vt:lpstr>
      <vt:lpstr>'Прил.на 10,06'!Область_печати</vt:lpstr>
    </vt:vector>
  </TitlesOfParts>
  <Company>Управление образования ЗАТО г.Радужный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</dc:creator>
  <cp:lastModifiedBy>Sekretar</cp:lastModifiedBy>
  <cp:lastPrinted>2016-01-18T11:24:25Z</cp:lastPrinted>
  <dcterms:created xsi:type="dcterms:W3CDTF">2011-07-25T09:14:25Z</dcterms:created>
  <dcterms:modified xsi:type="dcterms:W3CDTF">2016-01-19T11:32:28Z</dcterms:modified>
</cp:coreProperties>
</file>