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\2019\декабрь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G81" i="1"/>
  <c r="G80" i="1"/>
  <c r="D57" i="1"/>
  <c r="D56" i="1"/>
  <c r="D55" i="1"/>
  <c r="D82" i="1" l="1"/>
  <c r="G82" i="1" l="1"/>
  <c r="G78" i="1"/>
  <c r="G56" i="1"/>
  <c r="D54" i="1"/>
  <c r="D53" i="1"/>
  <c r="G52" i="1"/>
  <c r="G45" i="1"/>
  <c r="G39" i="1"/>
  <c r="G16" i="1"/>
  <c r="G22" i="1"/>
  <c r="G23" i="1"/>
  <c r="G24" i="1"/>
  <c r="G25" i="1"/>
  <c r="G28" i="1"/>
  <c r="G29" i="1"/>
  <c r="G30" i="1"/>
  <c r="G31" i="1"/>
  <c r="G32" i="1"/>
  <c r="D34" i="1"/>
  <c r="G36" i="1"/>
  <c r="G37" i="1"/>
  <c r="G38" i="1"/>
  <c r="G42" i="1"/>
  <c r="G54" i="1" s="1"/>
  <c r="G79" i="1" s="1"/>
  <c r="G43" i="1"/>
  <c r="G44" i="1"/>
  <c r="G46" i="1"/>
  <c r="G76" i="1" l="1"/>
  <c r="D79" i="1"/>
  <c r="G72" i="1"/>
  <c r="D72" i="1" s="1"/>
  <c r="G69" i="1"/>
  <c r="D69" i="1" l="1"/>
  <c r="D78" i="1" l="1"/>
  <c r="G71" i="1" l="1"/>
  <c r="G74" i="1" l="1"/>
  <c r="G57" i="1"/>
  <c r="G51" i="1" s="1"/>
  <c r="D51" i="1" s="1"/>
  <c r="G53" i="1" l="1"/>
  <c r="G73" i="1"/>
  <c r="G65" i="1"/>
  <c r="G55" i="1"/>
  <c r="D76" i="1" l="1"/>
  <c r="G61" i="1"/>
  <c r="D80" i="1" l="1"/>
  <c r="D70" i="1"/>
  <c r="G70" i="1" s="1"/>
  <c r="G77" i="1" l="1"/>
  <c r="D77" i="1" s="1"/>
  <c r="D52" i="1"/>
</calcChain>
</file>

<file path=xl/sharedStrings.xml><?xml version="1.0" encoding="utf-8"?>
<sst xmlns="http://schemas.openxmlformats.org/spreadsheetml/2006/main" count="76" uniqueCount="67">
  <si>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</si>
  <si>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</si>
  <si>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</si>
  <si>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</si>
  <si>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</si>
  <si>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</si>
  <si>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</si>
  <si>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</si>
  <si>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</si>
  <si>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</si>
  <si>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</si>
  <si>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</si>
  <si>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</si>
  <si>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</si>
  <si>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</si>
  <si>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</si>
  <si>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</si>
  <si>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</si>
  <si>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</si>
  <si>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</si>
  <si>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</si>
  <si>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</si>
  <si>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</si>
  <si>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</si>
  <si>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</si>
  <si>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</si>
  <si>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</si>
  <si>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</si>
  <si>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</si>
  <si>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</si>
  <si>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</si>
  <si>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</si>
  <si>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</si>
  <si>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</si>
  <si>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</si>
  <si>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</si>
  <si>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</si>
  <si>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</si>
  <si>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</si>
  <si>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</si>
  <si>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</si>
  <si>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</si>
  <si>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</si>
  <si>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</si>
  <si>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</si>
  <si>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</si>
  <si>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</si>
  <si>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 xml:space="preserve">Ремонт участков напорного канализационного коллектора от КК-1 до ОССГ и от ФГКУ "Специальное управление ФПС № 66 МЧС России" до ОССГ на территории ЗАТО г. Радужный Владимирской области </t>
  </si>
  <si>
    <t xml:space="preserve">Приложение 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</si>
  <si>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</si>
  <si>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</si>
  <si>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</si>
  <si>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>2017-2021</t>
  </si>
  <si>
    <t>А.И. Дубова, 3 42 95</t>
  </si>
  <si>
    <t>1.7.</t>
  </si>
  <si>
    <t>Разработка предпроектного  обоснования строительства объекта: Станция водоподготовки на территории УВС третьего подъема в ЗАТО г.Радужный Владимирской области (обезжелезования)</t>
  </si>
  <si>
    <t>2.7.</t>
  </si>
  <si>
    <t>Наращивание канализационных колодцев сетей водоотведения в 7/1 квартале</t>
  </si>
  <si>
    <t>2.8.</t>
  </si>
  <si>
    <t>Ремонт на наружных сетях водоотведения  в 7/1 квартале ЗАТО г. Радужный Владимирской области</t>
  </si>
  <si>
    <t>2017-2022</t>
  </si>
  <si>
    <t>1.8.</t>
  </si>
  <si>
    <t>Проектные работы на строительство объекта: Станция водоподготовки на территории УВС третьего подъема в ЗАТО г.Радужный Владимирской области (обезжелезования)</t>
  </si>
  <si>
    <t>1.9.</t>
  </si>
  <si>
    <t>Строительство объекта: Станция водоподготовки на территории УВС третьего подъема в ЗАТО г.Радужный Владимирской области (обезжелезования)</t>
  </si>
  <si>
    <t>к постановлению администрации ЗАТО г.Радужный Владимирской области</t>
  </si>
  <si>
    <t xml:space="preserve">                                                                                                                                                                                                                           от 30.12.2019 №1895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</si>
</sst>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0.00000"/>
    <numFmt numFmtId="167" formatCode="#,##0.00000_р_.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/>
    </xf>
    <xf numFmtId="165" fontId="12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/>
    <xf numFmtId="1" fontId="5" fillId="0" borderId="13" xfId="1" applyNumberFormat="1" applyFont="1" applyFill="1" applyBorder="1" applyAlignment="1">
      <alignment horizontal="center"/>
    </xf>
    <xf numFmtId="4" fontId="5" fillId="0" borderId="13" xfId="1" applyNumberFormat="1" applyFont="1" applyFill="1" applyBorder="1"/>
    <xf numFmtId="165" fontId="5" fillId="0" borderId="13" xfId="1" applyNumberFormat="1" applyFont="1" applyFill="1" applyBorder="1"/>
    <xf numFmtId="164" fontId="2" fillId="0" borderId="11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0" fontId="1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0" fillId="3" borderId="0" xfId="0" applyFill="1"/>
    <xf numFmtId="0" fontId="0" fillId="4" borderId="0" xfId="0" applyFill="1"/>
    <xf numFmtId="0" fontId="5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5" fillId="0" borderId="11" xfId="0" applyFont="1" applyFill="1" applyBorder="1" applyAlignment="1">
      <alignment horizontal="center" vertical="center" wrapText="1"/>
    </xf>
    <xf numFmtId="165" fontId="2" fillId="2" borderId="11" xfId="1" applyNumberFormat="1" applyFont="1" applyFill="1" applyBorder="1" applyAlignment="1">
      <alignment horizontal="center"/>
    </xf>
    <xf numFmtId="166" fontId="0" fillId="0" borderId="0" xfId="0" applyNumberFormat="1"/>
    <xf numFmtId="165" fontId="0" fillId="0" borderId="12" xfId="0" applyNumberFormat="1" applyFont="1" applyFill="1" applyBorder="1"/>
    <xf numFmtId="165" fontId="0" fillId="0" borderId="0" xfId="0" applyNumberFormat="1"/>
    <xf numFmtId="167" fontId="2" fillId="0" borderId="12" xfId="1" applyNumberFormat="1" applyFont="1" applyFill="1" applyBorder="1"/>
    <xf numFmtId="166" fontId="2" fillId="0" borderId="11" xfId="1" applyNumberFormat="1" applyFont="1" applyFill="1" applyBorder="1" applyAlignment="1">
      <alignment horizontal="center"/>
    </xf>
    <xf numFmtId="166" fontId="2" fillId="0" borderId="12" xfId="1" applyNumberFormat="1" applyFont="1" applyFill="1" applyBorder="1" applyAlignment="1">
      <alignment horizontal="center"/>
    </xf>
    <xf numFmtId="166" fontId="5" fillId="0" borderId="11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10" fillId="0" borderId="0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zoomScaleNormal="100" workbookViewId="0">
      <selection activeCell="M12" sqref="M12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4.6640625" customWidth="1"/>
    <col min="8" max="8" width="16.6640625" customWidth="1"/>
    <col min="9" max="9" width="14.5546875" customWidth="1"/>
    <col min="10" max="10" width="28.6640625" customWidth="1"/>
    <col min="11" max="11" width="10.109375" bestFit="1" customWidth="1"/>
  </cols>
  <sheetData>
    <row r="1" spans="1:10" ht="13.2" customHeight="1" x14ac:dyDescent="0.3">
      <c r="H1" s="70"/>
      <c r="I1" s="70"/>
    </row>
    <row r="2" spans="1:10" ht="18" hidden="1" customHeight="1" x14ac:dyDescent="0.3">
      <c r="F2" s="115"/>
      <c r="G2" s="115"/>
      <c r="H2" s="115"/>
      <c r="I2" s="115"/>
      <c r="J2" s="115"/>
    </row>
    <row r="3" spans="1:10" ht="15.6" hidden="1" customHeight="1" x14ac:dyDescent="0.3">
      <c r="F3" s="115"/>
      <c r="G3" s="115"/>
      <c r="H3" s="115"/>
      <c r="I3" s="115"/>
      <c r="J3" s="115"/>
    </row>
    <row r="4" spans="1:10" ht="18" customHeight="1" x14ac:dyDescent="0.3">
      <c r="G4" s="86" t="s">
        <v>48</v>
      </c>
      <c r="H4" s="86"/>
      <c r="I4" s="86"/>
      <c r="J4" s="86"/>
    </row>
    <row r="5" spans="1:10" ht="31.2" customHeight="1" x14ac:dyDescent="0.3">
      <c r="G5" s="93" t="s">
        <v>65</v>
      </c>
      <c r="H5" s="93"/>
      <c r="I5" s="93"/>
      <c r="J5" s="93"/>
    </row>
    <row r="6" spans="1:10" ht="21" customHeight="1" x14ac:dyDescent="0.3">
      <c r="A6" s="129" t="s">
        <v>66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0" ht="27.6" customHeight="1" x14ac:dyDescent="0.3">
      <c r="A7" s="89" t="s">
        <v>38</v>
      </c>
      <c r="B7" s="89"/>
      <c r="C7" s="89"/>
      <c r="D7" s="89"/>
      <c r="E7" s="89"/>
      <c r="F7" s="89"/>
      <c r="G7" s="89"/>
      <c r="H7" s="89"/>
      <c r="I7" s="89"/>
      <c r="J7" s="89"/>
    </row>
    <row r="8" spans="1:10" ht="18" customHeight="1" x14ac:dyDescent="0.35">
      <c r="A8" s="128"/>
      <c r="B8" s="128"/>
      <c r="C8" s="128"/>
      <c r="D8" s="128"/>
      <c r="E8" s="128"/>
      <c r="F8" s="128"/>
      <c r="G8" s="128"/>
      <c r="H8" s="128"/>
      <c r="I8" s="128"/>
      <c r="J8" s="128"/>
    </row>
    <row r="9" spans="1:10" hidden="1" x14ac:dyDescent="0.3">
      <c r="A9" s="96"/>
      <c r="B9" s="96"/>
      <c r="C9" s="96"/>
      <c r="D9" s="96"/>
      <c r="E9" s="96"/>
      <c r="F9" s="96"/>
      <c r="G9" s="96"/>
      <c r="H9" s="96"/>
    </row>
    <row r="10" spans="1:10" ht="15" customHeight="1" x14ac:dyDescent="0.3">
      <c r="A10" s="99" t="s">
        <v>0</v>
      </c>
      <c r="B10" s="102" t="s">
        <v>1</v>
      </c>
      <c r="C10" s="90" t="s">
        <v>2</v>
      </c>
      <c r="D10" s="90" t="s">
        <v>3</v>
      </c>
      <c r="E10" s="130" t="s">
        <v>16</v>
      </c>
      <c r="F10" s="131"/>
      <c r="G10" s="131"/>
      <c r="H10" s="132"/>
      <c r="I10" s="90" t="s">
        <v>4</v>
      </c>
      <c r="J10" s="90" t="s">
        <v>5</v>
      </c>
    </row>
    <row r="11" spans="1:10" ht="30" customHeight="1" x14ac:dyDescent="0.3">
      <c r="A11" s="100"/>
      <c r="B11" s="103"/>
      <c r="C11" s="91"/>
      <c r="D11" s="91"/>
      <c r="E11" s="90" t="s">
        <v>13</v>
      </c>
      <c r="F11" s="97" t="s">
        <v>15</v>
      </c>
      <c r="G11" s="98"/>
      <c r="H11" s="87" t="s">
        <v>14</v>
      </c>
      <c r="I11" s="91"/>
      <c r="J11" s="91"/>
    </row>
    <row r="12" spans="1:10" ht="65.25" customHeight="1" x14ac:dyDescent="0.3">
      <c r="A12" s="101"/>
      <c r="B12" s="104"/>
      <c r="C12" s="92"/>
      <c r="D12" s="92"/>
      <c r="E12" s="105"/>
      <c r="F12" s="1" t="s">
        <v>6</v>
      </c>
      <c r="G12" s="1" t="s">
        <v>7</v>
      </c>
      <c r="H12" s="88"/>
      <c r="I12" s="92"/>
      <c r="J12" s="92"/>
    </row>
    <row r="13" spans="1:10" ht="14.4" customHeight="1" x14ac:dyDescent="0.3">
      <c r="A13" s="83" t="s">
        <v>26</v>
      </c>
      <c r="B13" s="84"/>
      <c r="C13" s="84"/>
      <c r="D13" s="84"/>
      <c r="E13" s="84"/>
      <c r="F13" s="84"/>
      <c r="G13" s="84"/>
      <c r="H13" s="84"/>
      <c r="I13" s="84"/>
      <c r="J13" s="85"/>
    </row>
    <row r="14" spans="1:10" ht="14.4" customHeight="1" x14ac:dyDescent="0.3">
      <c r="A14" s="77" t="s">
        <v>27</v>
      </c>
      <c r="B14" s="78"/>
      <c r="C14" s="78"/>
      <c r="D14" s="78"/>
      <c r="E14" s="78"/>
      <c r="F14" s="78"/>
      <c r="G14" s="78"/>
      <c r="H14" s="78"/>
      <c r="I14" s="78"/>
      <c r="J14" s="79"/>
    </row>
    <row r="15" spans="1:10" ht="32.4" customHeight="1" x14ac:dyDescent="0.3">
      <c r="A15" s="77" t="s">
        <v>29</v>
      </c>
      <c r="B15" s="78"/>
      <c r="C15" s="78"/>
      <c r="D15" s="78"/>
      <c r="E15" s="78"/>
      <c r="F15" s="78"/>
      <c r="G15" s="78"/>
      <c r="H15" s="78"/>
      <c r="I15" s="78"/>
      <c r="J15" s="79"/>
    </row>
    <row r="16" spans="1:10" ht="31.95" customHeight="1" x14ac:dyDescent="0.3">
      <c r="A16" s="109" t="s">
        <v>12</v>
      </c>
      <c r="B16" s="119" t="s">
        <v>45</v>
      </c>
      <c r="C16" s="8">
        <v>2017</v>
      </c>
      <c r="D16" s="30">
        <v>4.7294400000000003</v>
      </c>
      <c r="E16" s="12"/>
      <c r="F16" s="12"/>
      <c r="G16" s="31">
        <f>D16</f>
        <v>4.7294400000000003</v>
      </c>
      <c r="H16" s="5"/>
      <c r="I16" s="116" t="s">
        <v>8</v>
      </c>
      <c r="J16" s="116" t="s">
        <v>10</v>
      </c>
    </row>
    <row r="17" spans="1:11" ht="16.2" customHeight="1" x14ac:dyDescent="0.3">
      <c r="A17" s="110"/>
      <c r="B17" s="120"/>
      <c r="C17" s="8">
        <v>2018</v>
      </c>
      <c r="D17" s="30">
        <v>4.7294400000000003</v>
      </c>
      <c r="E17" s="31"/>
      <c r="F17" s="31"/>
      <c r="G17" s="30">
        <v>4.7294400000000003</v>
      </c>
      <c r="H17" s="5"/>
      <c r="I17" s="117"/>
      <c r="J17" s="117"/>
    </row>
    <row r="18" spans="1:11" ht="16.8" customHeight="1" x14ac:dyDescent="0.3">
      <c r="A18" s="110"/>
      <c r="B18" s="120"/>
      <c r="C18" s="8">
        <v>2019</v>
      </c>
      <c r="D18" s="30">
        <v>4.8095999999999997</v>
      </c>
      <c r="E18" s="12"/>
      <c r="F18" s="12"/>
      <c r="G18" s="30">
        <v>4.8095999999999997</v>
      </c>
      <c r="H18" s="5"/>
      <c r="I18" s="117"/>
      <c r="J18" s="117"/>
    </row>
    <row r="19" spans="1:11" ht="15.6" customHeight="1" x14ac:dyDescent="0.3">
      <c r="A19" s="110"/>
      <c r="B19" s="120"/>
      <c r="C19" s="8">
        <v>2020</v>
      </c>
      <c r="D19" s="11">
        <v>15</v>
      </c>
      <c r="E19" s="11"/>
      <c r="F19" s="12"/>
      <c r="G19" s="12">
        <v>15</v>
      </c>
      <c r="H19" s="5"/>
      <c r="I19" s="117"/>
      <c r="J19" s="117"/>
    </row>
    <row r="20" spans="1:11" ht="15.6" customHeight="1" x14ac:dyDescent="0.3">
      <c r="A20" s="111"/>
      <c r="B20" s="120"/>
      <c r="C20" s="8">
        <v>2021</v>
      </c>
      <c r="D20" s="11">
        <v>15</v>
      </c>
      <c r="E20" s="11"/>
      <c r="F20" s="12"/>
      <c r="G20" s="12">
        <v>15</v>
      </c>
      <c r="H20" s="5"/>
      <c r="I20" s="117"/>
      <c r="J20" s="117"/>
    </row>
    <row r="21" spans="1:11" ht="15.6" customHeight="1" x14ac:dyDescent="0.3">
      <c r="A21" s="56"/>
      <c r="B21" s="121"/>
      <c r="C21" s="8">
        <v>2022</v>
      </c>
      <c r="D21" s="11">
        <v>15</v>
      </c>
      <c r="E21" s="11"/>
      <c r="F21" s="12"/>
      <c r="G21" s="12">
        <v>15</v>
      </c>
      <c r="H21" s="5"/>
      <c r="I21" s="117"/>
      <c r="J21" s="117"/>
    </row>
    <row r="22" spans="1:11" ht="22.8" customHeight="1" x14ac:dyDescent="0.3">
      <c r="A22" s="80" t="s">
        <v>22</v>
      </c>
      <c r="B22" s="122" t="s">
        <v>43</v>
      </c>
      <c r="C22" s="8">
        <v>2017</v>
      </c>
      <c r="D22" s="30">
        <v>234.99943999999999</v>
      </c>
      <c r="E22" s="11"/>
      <c r="F22" s="12"/>
      <c r="G22" s="31">
        <f t="shared" ref="G22:G30" si="0">D22</f>
        <v>234.99943999999999</v>
      </c>
      <c r="H22" s="5"/>
      <c r="I22" s="117"/>
      <c r="J22" s="117"/>
    </row>
    <row r="23" spans="1:11" ht="16.5" customHeight="1" x14ac:dyDescent="0.3">
      <c r="A23" s="81"/>
      <c r="B23" s="123"/>
      <c r="C23" s="8">
        <v>2018</v>
      </c>
      <c r="D23" s="49">
        <v>261.79199999999997</v>
      </c>
      <c r="E23" s="30"/>
      <c r="F23" s="31"/>
      <c r="G23" s="31">
        <f t="shared" si="0"/>
        <v>261.79199999999997</v>
      </c>
      <c r="H23" s="5"/>
      <c r="I23" s="117"/>
      <c r="J23" s="117"/>
      <c r="K23" s="43"/>
    </row>
    <row r="24" spans="1:11" ht="15.6" customHeight="1" x14ac:dyDescent="0.3">
      <c r="A24" s="81"/>
      <c r="B24" s="123"/>
      <c r="C24" s="8">
        <v>2019</v>
      </c>
      <c r="D24" s="30">
        <v>403.32499999999999</v>
      </c>
      <c r="E24" s="30"/>
      <c r="F24" s="31"/>
      <c r="G24" s="31">
        <f t="shared" si="0"/>
        <v>403.32499999999999</v>
      </c>
      <c r="H24" s="5"/>
      <c r="I24" s="117"/>
      <c r="J24" s="117"/>
    </row>
    <row r="25" spans="1:11" ht="28.8" customHeight="1" x14ac:dyDescent="0.3">
      <c r="A25" s="81"/>
      <c r="B25" s="123"/>
      <c r="C25" s="8">
        <v>2020</v>
      </c>
      <c r="D25" s="30">
        <v>400</v>
      </c>
      <c r="E25" s="30"/>
      <c r="F25" s="31"/>
      <c r="G25" s="31">
        <f>D25</f>
        <v>400</v>
      </c>
      <c r="H25" s="5"/>
      <c r="I25" s="117"/>
      <c r="J25" s="117"/>
    </row>
    <row r="26" spans="1:11" ht="33.6" customHeight="1" x14ac:dyDescent="0.3">
      <c r="A26" s="82"/>
      <c r="B26" s="123"/>
      <c r="C26" s="8">
        <v>2021</v>
      </c>
      <c r="D26" s="30">
        <v>400</v>
      </c>
      <c r="E26" s="30"/>
      <c r="F26" s="31"/>
      <c r="G26" s="31">
        <v>400</v>
      </c>
      <c r="H26" s="5"/>
      <c r="I26" s="117"/>
      <c r="J26" s="117"/>
    </row>
    <row r="27" spans="1:11" ht="33.6" customHeight="1" x14ac:dyDescent="0.3">
      <c r="A27" s="58"/>
      <c r="B27" s="124"/>
      <c r="C27" s="8">
        <v>2022</v>
      </c>
      <c r="D27" s="30">
        <v>400</v>
      </c>
      <c r="E27" s="30"/>
      <c r="F27" s="31"/>
      <c r="G27" s="31">
        <v>400</v>
      </c>
      <c r="H27" s="5"/>
      <c r="I27" s="117"/>
      <c r="J27" s="117"/>
    </row>
    <row r="28" spans="1:11" ht="19.2" customHeight="1" x14ac:dyDescent="0.3">
      <c r="A28" s="80" t="s">
        <v>23</v>
      </c>
      <c r="B28" s="122" t="s">
        <v>21</v>
      </c>
      <c r="C28" s="8">
        <v>2017</v>
      </c>
      <c r="D28" s="67">
        <v>120</v>
      </c>
      <c r="E28" s="67"/>
      <c r="F28" s="68"/>
      <c r="G28" s="68">
        <f t="shared" si="0"/>
        <v>120</v>
      </c>
      <c r="H28" s="5"/>
      <c r="I28" s="117"/>
      <c r="J28" s="117"/>
    </row>
    <row r="29" spans="1:11" ht="18" customHeight="1" x14ac:dyDescent="0.3">
      <c r="A29" s="81"/>
      <c r="B29" s="123"/>
      <c r="C29" s="8">
        <v>2018</v>
      </c>
      <c r="D29" s="69">
        <v>112.6</v>
      </c>
      <c r="E29" s="67"/>
      <c r="F29" s="68"/>
      <c r="G29" s="68">
        <f t="shared" si="0"/>
        <v>112.6</v>
      </c>
      <c r="H29" s="5"/>
      <c r="I29" s="117"/>
      <c r="J29" s="117"/>
    </row>
    <row r="30" spans="1:11" ht="13.2" customHeight="1" x14ac:dyDescent="0.3">
      <c r="A30" s="81"/>
      <c r="B30" s="123"/>
      <c r="C30" s="8">
        <v>2019</v>
      </c>
      <c r="D30" s="67">
        <v>172.05</v>
      </c>
      <c r="E30" s="67"/>
      <c r="F30" s="68"/>
      <c r="G30" s="68">
        <f t="shared" si="0"/>
        <v>172.05</v>
      </c>
      <c r="H30" s="5"/>
      <c r="I30" s="117"/>
      <c r="J30" s="117"/>
      <c r="K30" s="54"/>
    </row>
    <row r="31" spans="1:11" ht="13.2" customHeight="1" x14ac:dyDescent="0.3">
      <c r="A31" s="81"/>
      <c r="B31" s="123"/>
      <c r="C31" s="8">
        <v>2020</v>
      </c>
      <c r="D31" s="67">
        <v>370</v>
      </c>
      <c r="E31" s="67"/>
      <c r="F31" s="68"/>
      <c r="G31" s="68">
        <f>D31</f>
        <v>370</v>
      </c>
      <c r="H31" s="5"/>
      <c r="I31" s="117"/>
      <c r="J31" s="117"/>
    </row>
    <row r="32" spans="1:11" ht="13.2" customHeight="1" x14ac:dyDescent="0.3">
      <c r="A32" s="82"/>
      <c r="B32" s="123"/>
      <c r="C32" s="8">
        <v>2021</v>
      </c>
      <c r="D32" s="67">
        <v>370</v>
      </c>
      <c r="E32" s="67"/>
      <c r="F32" s="68"/>
      <c r="G32" s="68">
        <f>D32</f>
        <v>370</v>
      </c>
      <c r="H32" s="5"/>
      <c r="I32" s="117"/>
      <c r="J32" s="117"/>
    </row>
    <row r="33" spans="1:11" ht="13.2" customHeight="1" x14ac:dyDescent="0.3">
      <c r="A33" s="58"/>
      <c r="B33" s="124"/>
      <c r="C33" s="8">
        <v>2022</v>
      </c>
      <c r="D33" s="67">
        <v>370</v>
      </c>
      <c r="E33" s="67"/>
      <c r="F33" s="68"/>
      <c r="G33" s="68">
        <v>370</v>
      </c>
      <c r="H33" s="5"/>
      <c r="I33" s="117"/>
      <c r="J33" s="117"/>
    </row>
    <row r="34" spans="1:11" ht="24" customHeight="1" x14ac:dyDescent="0.3">
      <c r="A34" s="80" t="s">
        <v>24</v>
      </c>
      <c r="B34" s="122" t="s">
        <v>32</v>
      </c>
      <c r="C34" s="8">
        <v>2017</v>
      </c>
      <c r="D34" s="67">
        <f t="shared" ref="D34" si="1">E34+F34+G34</f>
        <v>135</v>
      </c>
      <c r="E34" s="67"/>
      <c r="F34" s="68"/>
      <c r="G34" s="68">
        <v>135</v>
      </c>
      <c r="H34" s="5"/>
      <c r="I34" s="117"/>
      <c r="J34" s="117"/>
    </row>
    <row r="35" spans="1:11" ht="20.25" customHeight="1" x14ac:dyDescent="0.3">
      <c r="A35" s="81"/>
      <c r="B35" s="123"/>
      <c r="C35" s="8">
        <v>2018</v>
      </c>
      <c r="D35" s="68">
        <v>84.018219999999999</v>
      </c>
      <c r="E35" s="67"/>
      <c r="F35" s="68"/>
      <c r="G35" s="68">
        <v>84.018219999999999</v>
      </c>
      <c r="H35" s="5"/>
      <c r="I35" s="117"/>
      <c r="J35" s="117"/>
      <c r="K35" s="43"/>
    </row>
    <row r="36" spans="1:11" ht="18" customHeight="1" x14ac:dyDescent="0.3">
      <c r="A36" s="81"/>
      <c r="B36" s="123"/>
      <c r="C36" s="8">
        <v>2019</v>
      </c>
      <c r="D36" s="67">
        <v>98.868899999999996</v>
      </c>
      <c r="E36" s="67"/>
      <c r="F36" s="68"/>
      <c r="G36" s="68">
        <f>D36</f>
        <v>98.868899999999996</v>
      </c>
      <c r="H36" s="5"/>
      <c r="I36" s="117"/>
      <c r="J36" s="117"/>
    </row>
    <row r="37" spans="1:11" ht="18" customHeight="1" x14ac:dyDescent="0.3">
      <c r="A37" s="81"/>
      <c r="B37" s="123"/>
      <c r="C37" s="8">
        <v>2020</v>
      </c>
      <c r="D37" s="67">
        <v>120</v>
      </c>
      <c r="E37" s="67"/>
      <c r="F37" s="68"/>
      <c r="G37" s="68">
        <f>D37</f>
        <v>120</v>
      </c>
      <c r="H37" s="5"/>
      <c r="I37" s="117"/>
      <c r="J37" s="117"/>
    </row>
    <row r="38" spans="1:11" ht="18" customHeight="1" x14ac:dyDescent="0.3">
      <c r="A38" s="82"/>
      <c r="B38" s="123"/>
      <c r="C38" s="8">
        <v>2021</v>
      </c>
      <c r="D38" s="67">
        <v>140</v>
      </c>
      <c r="E38" s="67"/>
      <c r="F38" s="68"/>
      <c r="G38" s="68">
        <f>D38</f>
        <v>140</v>
      </c>
      <c r="H38" s="5"/>
      <c r="I38" s="117"/>
      <c r="J38" s="117"/>
    </row>
    <row r="39" spans="1:11" ht="18" customHeight="1" x14ac:dyDescent="0.3">
      <c r="A39" s="58"/>
      <c r="B39" s="124"/>
      <c r="C39" s="8">
        <v>2022</v>
      </c>
      <c r="D39" s="67">
        <v>140</v>
      </c>
      <c r="E39" s="67"/>
      <c r="F39" s="68"/>
      <c r="G39" s="68">
        <f>D39</f>
        <v>140</v>
      </c>
      <c r="H39" s="5"/>
      <c r="I39" s="117"/>
      <c r="J39" s="117"/>
    </row>
    <row r="40" spans="1:11" ht="18.75" customHeight="1" x14ac:dyDescent="0.3">
      <c r="A40" s="80" t="s">
        <v>25</v>
      </c>
      <c r="B40" s="125" t="s">
        <v>42</v>
      </c>
      <c r="C40" s="8">
        <v>2017</v>
      </c>
      <c r="D40" s="67">
        <v>250</v>
      </c>
      <c r="E40" s="67"/>
      <c r="F40" s="68"/>
      <c r="G40" s="68">
        <v>250</v>
      </c>
      <c r="H40" s="5"/>
      <c r="I40" s="117"/>
      <c r="J40" s="117"/>
    </row>
    <row r="41" spans="1:11" ht="16.8" customHeight="1" x14ac:dyDescent="0.3">
      <c r="A41" s="81"/>
      <c r="B41" s="126"/>
      <c r="C41" s="8">
        <v>2018</v>
      </c>
      <c r="D41" s="31">
        <v>327.66500000000002</v>
      </c>
      <c r="E41" s="11"/>
      <c r="F41" s="12"/>
      <c r="G41" s="31">
        <v>327.65499999999997</v>
      </c>
      <c r="H41" s="5"/>
      <c r="I41" s="117"/>
      <c r="J41" s="117"/>
      <c r="K41" s="43"/>
    </row>
    <row r="42" spans="1:11" ht="17.25" customHeight="1" x14ac:dyDescent="0.3">
      <c r="A42" s="81"/>
      <c r="B42" s="126"/>
      <c r="C42" s="8">
        <v>2019</v>
      </c>
      <c r="D42" s="62">
        <v>216.70454000000001</v>
      </c>
      <c r="E42" s="11"/>
      <c r="F42" s="12"/>
      <c r="G42" s="31">
        <f>D42</f>
        <v>216.70454000000001</v>
      </c>
      <c r="H42" s="5"/>
      <c r="I42" s="117"/>
      <c r="J42" s="117"/>
      <c r="K42" s="63"/>
    </row>
    <row r="43" spans="1:11" ht="17.25" customHeight="1" x14ac:dyDescent="0.3">
      <c r="A43" s="81"/>
      <c r="B43" s="126"/>
      <c r="C43" s="34">
        <v>2020</v>
      </c>
      <c r="D43" s="67">
        <v>194.13</v>
      </c>
      <c r="E43" s="67"/>
      <c r="F43" s="68"/>
      <c r="G43" s="68">
        <f>D43</f>
        <v>194.13</v>
      </c>
      <c r="H43" s="5"/>
      <c r="I43" s="117"/>
      <c r="J43" s="117"/>
    </row>
    <row r="44" spans="1:11" ht="17.25" customHeight="1" x14ac:dyDescent="0.3">
      <c r="A44" s="82"/>
      <c r="B44" s="126"/>
      <c r="C44" s="34">
        <v>2021</v>
      </c>
      <c r="D44" s="67">
        <v>290</v>
      </c>
      <c r="E44" s="67"/>
      <c r="F44" s="68"/>
      <c r="G44" s="68">
        <f>D44</f>
        <v>290</v>
      </c>
      <c r="H44" s="5"/>
      <c r="I44" s="117"/>
      <c r="J44" s="117"/>
    </row>
    <row r="45" spans="1:11" ht="17.25" customHeight="1" x14ac:dyDescent="0.3">
      <c r="A45" s="59"/>
      <c r="B45" s="127"/>
      <c r="C45" s="34">
        <v>2022</v>
      </c>
      <c r="D45" s="67">
        <v>290</v>
      </c>
      <c r="E45" s="67"/>
      <c r="F45" s="68"/>
      <c r="G45" s="68">
        <f>D45</f>
        <v>290</v>
      </c>
      <c r="H45" s="5"/>
      <c r="I45" s="117"/>
      <c r="J45" s="117"/>
    </row>
    <row r="46" spans="1:11" ht="56.4" customHeight="1" x14ac:dyDescent="0.3">
      <c r="A46" s="50" t="s">
        <v>44</v>
      </c>
      <c r="B46" s="51" t="s">
        <v>49</v>
      </c>
      <c r="C46" s="34">
        <v>2018</v>
      </c>
      <c r="D46" s="67">
        <v>29.422999999999998</v>
      </c>
      <c r="E46" s="67"/>
      <c r="F46" s="68"/>
      <c r="G46" s="68">
        <f>D46</f>
        <v>29.422999999999998</v>
      </c>
      <c r="H46" s="5"/>
      <c r="I46" s="117"/>
      <c r="J46" s="117"/>
    </row>
    <row r="47" spans="1:11" ht="69.599999999999994" customHeight="1" x14ac:dyDescent="0.3">
      <c r="A47" s="50" t="s">
        <v>54</v>
      </c>
      <c r="B47" s="51" t="s">
        <v>55</v>
      </c>
      <c r="C47" s="34">
        <v>2019</v>
      </c>
      <c r="D47" s="67">
        <v>99.012</v>
      </c>
      <c r="E47" s="67"/>
      <c r="F47" s="68"/>
      <c r="G47" s="68">
        <v>99.012</v>
      </c>
      <c r="H47" s="5"/>
      <c r="I47" s="118"/>
      <c r="J47" s="118"/>
    </row>
    <row r="48" spans="1:11" ht="69.599999999999994" customHeight="1" x14ac:dyDescent="0.3">
      <c r="A48" s="50" t="s">
        <v>61</v>
      </c>
      <c r="B48" s="51" t="s">
        <v>62</v>
      </c>
      <c r="C48" s="34">
        <v>2020</v>
      </c>
      <c r="D48" s="41">
        <v>0</v>
      </c>
      <c r="E48" s="11"/>
      <c r="F48" s="12"/>
      <c r="G48" s="42">
        <v>0</v>
      </c>
      <c r="H48" s="5"/>
      <c r="I48" s="61"/>
      <c r="J48" s="61"/>
    </row>
    <row r="49" spans="1:10" ht="31.8" customHeight="1" x14ac:dyDescent="0.3">
      <c r="A49" s="94" t="s">
        <v>63</v>
      </c>
      <c r="B49" s="94" t="s">
        <v>64</v>
      </c>
      <c r="C49" s="34">
        <v>2021</v>
      </c>
      <c r="D49" s="41">
        <v>0</v>
      </c>
      <c r="E49" s="11"/>
      <c r="F49" s="12"/>
      <c r="G49" s="42">
        <v>0</v>
      </c>
      <c r="H49" s="5"/>
      <c r="I49" s="61"/>
      <c r="J49" s="61"/>
    </row>
    <row r="50" spans="1:10" ht="31.2" customHeight="1" x14ac:dyDescent="0.3">
      <c r="A50" s="95"/>
      <c r="B50" s="95"/>
      <c r="C50" s="34">
        <v>2022</v>
      </c>
      <c r="D50" s="41">
        <v>0</v>
      </c>
      <c r="E50" s="11"/>
      <c r="F50" s="12"/>
      <c r="G50" s="42">
        <v>0</v>
      </c>
      <c r="H50" s="5"/>
      <c r="I50" s="61"/>
      <c r="J50" s="61"/>
    </row>
    <row r="51" spans="1:10" x14ac:dyDescent="0.3">
      <c r="A51" s="52"/>
      <c r="B51" s="16" t="s">
        <v>20</v>
      </c>
      <c r="C51" s="46" t="s">
        <v>60</v>
      </c>
      <c r="D51" s="32">
        <f>E51+F51+G51</f>
        <v>6088.8565800000006</v>
      </c>
      <c r="E51" s="13"/>
      <c r="F51" s="25"/>
      <c r="G51" s="33">
        <f>SUM(G52:G57)</f>
        <v>6088.8565800000006</v>
      </c>
      <c r="H51" s="3"/>
      <c r="I51" s="9"/>
      <c r="J51" s="9"/>
    </row>
    <row r="52" spans="1:10" x14ac:dyDescent="0.3">
      <c r="A52" s="109"/>
      <c r="B52" s="112" t="s">
        <v>11</v>
      </c>
      <c r="C52" s="8">
        <v>2017</v>
      </c>
      <c r="D52" s="35">
        <f>D16+D22+D28+D34+D40</f>
        <v>744.72888</v>
      </c>
      <c r="E52" s="36"/>
      <c r="F52" s="25"/>
      <c r="G52" s="33">
        <f>G40+G34+G28+G22+G16</f>
        <v>744.72888</v>
      </c>
      <c r="H52" s="3"/>
      <c r="I52" s="9"/>
      <c r="J52" s="9"/>
    </row>
    <row r="53" spans="1:10" x14ac:dyDescent="0.3">
      <c r="A53" s="110"/>
      <c r="B53" s="113"/>
      <c r="C53" s="8">
        <v>2018</v>
      </c>
      <c r="D53" s="35">
        <f>D17+D23+D29+D35+D41+D46</f>
        <v>820.22766000000001</v>
      </c>
      <c r="E53" s="36"/>
      <c r="F53" s="25"/>
      <c r="G53" s="33">
        <f>D53</f>
        <v>820.22766000000001</v>
      </c>
      <c r="H53" s="3"/>
      <c r="I53" s="9"/>
      <c r="J53" s="9"/>
    </row>
    <row r="54" spans="1:10" x14ac:dyDescent="0.3">
      <c r="A54" s="110"/>
      <c r="B54" s="113"/>
      <c r="C54" s="8">
        <v>2019</v>
      </c>
      <c r="D54" s="35">
        <f>D18+D24+D30+D36+D42+D47</f>
        <v>994.77003999999988</v>
      </c>
      <c r="E54" s="36"/>
      <c r="F54" s="25"/>
      <c r="G54" s="33">
        <f>G42+G36+G30+G24+G18+G47</f>
        <v>994.77004000000011</v>
      </c>
      <c r="H54" s="14"/>
      <c r="I54" s="9"/>
      <c r="J54" s="9"/>
    </row>
    <row r="55" spans="1:10" x14ac:dyDescent="0.3">
      <c r="A55" s="110"/>
      <c r="B55" s="113"/>
      <c r="C55" s="8">
        <v>2020</v>
      </c>
      <c r="D55" s="35">
        <f>D19+D25+D31+D37+D43+D48</f>
        <v>1099.1300000000001</v>
      </c>
      <c r="E55" s="36"/>
      <c r="F55" s="25"/>
      <c r="G55" s="33">
        <f>D55</f>
        <v>1099.1300000000001</v>
      </c>
      <c r="H55" s="14"/>
      <c r="I55" s="9"/>
      <c r="J55" s="9"/>
    </row>
    <row r="56" spans="1:10" x14ac:dyDescent="0.3">
      <c r="A56" s="110"/>
      <c r="B56" s="113"/>
      <c r="C56" s="8">
        <v>2021</v>
      </c>
      <c r="D56" s="35">
        <f>SUM(D44+D38+D32+D26+D20+D49)</f>
        <v>1215</v>
      </c>
      <c r="E56" s="36"/>
      <c r="F56" s="25"/>
      <c r="G56" s="33">
        <f>D56</f>
        <v>1215</v>
      </c>
      <c r="H56" s="14"/>
      <c r="I56" s="9"/>
      <c r="J56" s="9"/>
    </row>
    <row r="57" spans="1:10" x14ac:dyDescent="0.3">
      <c r="A57" s="111"/>
      <c r="B57" s="114"/>
      <c r="C57" s="8">
        <v>2022</v>
      </c>
      <c r="D57" s="35">
        <f>SUM(D45+D39+D33+D27+D21+D50)</f>
        <v>1215</v>
      </c>
      <c r="E57" s="36"/>
      <c r="F57" s="25"/>
      <c r="G57" s="33">
        <f>D57</f>
        <v>1215</v>
      </c>
      <c r="H57" s="14"/>
      <c r="I57" s="9"/>
      <c r="J57" s="9"/>
    </row>
    <row r="58" spans="1:10" ht="15" customHeight="1" x14ac:dyDescent="0.3">
      <c r="A58" s="74" t="s">
        <v>28</v>
      </c>
      <c r="B58" s="75"/>
      <c r="C58" s="75"/>
      <c r="D58" s="75"/>
      <c r="E58" s="75"/>
      <c r="F58" s="75"/>
      <c r="G58" s="75"/>
      <c r="H58" s="75"/>
      <c r="I58" s="75"/>
      <c r="J58" s="76"/>
    </row>
    <row r="59" spans="1:10" ht="15" customHeight="1" x14ac:dyDescent="0.3">
      <c r="A59" s="77" t="s">
        <v>30</v>
      </c>
      <c r="B59" s="78"/>
      <c r="C59" s="78"/>
      <c r="D59" s="78"/>
      <c r="E59" s="78"/>
      <c r="F59" s="78"/>
      <c r="G59" s="78"/>
      <c r="H59" s="78"/>
      <c r="I59" s="78"/>
      <c r="J59" s="79"/>
    </row>
    <row r="60" spans="1:10" ht="21" customHeight="1" x14ac:dyDescent="0.3">
      <c r="A60" s="71" t="s">
        <v>31</v>
      </c>
      <c r="B60" s="72"/>
      <c r="C60" s="72"/>
      <c r="D60" s="72"/>
      <c r="E60" s="72"/>
      <c r="F60" s="72"/>
      <c r="G60" s="72"/>
      <c r="H60" s="72"/>
      <c r="I60" s="72"/>
      <c r="J60" s="73"/>
    </row>
    <row r="61" spans="1:10" ht="76.2" customHeight="1" x14ac:dyDescent="0.3">
      <c r="A61" s="17" t="s">
        <v>39</v>
      </c>
      <c r="B61" s="45" t="s">
        <v>36</v>
      </c>
      <c r="C61" s="8">
        <v>2017</v>
      </c>
      <c r="D61" s="23">
        <v>48.931060000000002</v>
      </c>
      <c r="E61" s="10"/>
      <c r="F61" s="10"/>
      <c r="G61" s="23">
        <f>D61</f>
        <v>48.931060000000002</v>
      </c>
      <c r="H61" s="5"/>
      <c r="I61" s="48" t="s">
        <v>8</v>
      </c>
      <c r="J61" s="116" t="s">
        <v>17</v>
      </c>
    </row>
    <row r="62" spans="1:10" ht="31.8" customHeight="1" x14ac:dyDescent="0.3">
      <c r="A62" s="44" t="s">
        <v>33</v>
      </c>
      <c r="B62" s="29" t="s">
        <v>35</v>
      </c>
      <c r="C62" s="8">
        <v>2017</v>
      </c>
      <c r="D62" s="10">
        <v>6500</v>
      </c>
      <c r="E62" s="10"/>
      <c r="F62" s="10"/>
      <c r="G62" s="10">
        <v>6500</v>
      </c>
      <c r="H62" s="5"/>
      <c r="I62" s="47" t="s">
        <v>8</v>
      </c>
      <c r="J62" s="117"/>
    </row>
    <row r="63" spans="1:10" ht="70.8" customHeight="1" x14ac:dyDescent="0.3">
      <c r="A63" s="3" t="s">
        <v>34</v>
      </c>
      <c r="B63" s="1" t="s">
        <v>40</v>
      </c>
      <c r="C63" s="8">
        <v>2017</v>
      </c>
      <c r="D63" s="22">
        <v>4690.3950000000004</v>
      </c>
      <c r="E63" s="10"/>
      <c r="F63" s="10"/>
      <c r="G63" s="22">
        <v>4690.3950000000004</v>
      </c>
      <c r="H63" s="5"/>
      <c r="I63" s="18" t="s">
        <v>8</v>
      </c>
      <c r="J63" s="117"/>
    </row>
    <row r="64" spans="1:10" ht="94.2" customHeight="1" x14ac:dyDescent="0.3">
      <c r="A64" s="3" t="s">
        <v>37</v>
      </c>
      <c r="B64" s="29" t="s">
        <v>41</v>
      </c>
      <c r="C64" s="8">
        <v>2017</v>
      </c>
      <c r="D64" s="23">
        <v>585.43812000000003</v>
      </c>
      <c r="E64" s="10"/>
      <c r="F64" s="10"/>
      <c r="G64" s="23">
        <v>585.43812000000003</v>
      </c>
      <c r="H64" s="5"/>
      <c r="I64" s="18" t="s">
        <v>8</v>
      </c>
      <c r="J64" s="117"/>
    </row>
    <row r="65" spans="1:11" ht="85.2" customHeight="1" x14ac:dyDescent="0.3">
      <c r="A65" s="3" t="s">
        <v>46</v>
      </c>
      <c r="B65" s="29" t="s">
        <v>47</v>
      </c>
      <c r="C65" s="8">
        <v>2018</v>
      </c>
      <c r="D65" s="23">
        <v>6777</v>
      </c>
      <c r="E65" s="10"/>
      <c r="F65" s="10"/>
      <c r="G65" s="23">
        <f>D65</f>
        <v>6777</v>
      </c>
      <c r="H65" s="5"/>
      <c r="I65" s="18" t="s">
        <v>8</v>
      </c>
      <c r="J65" s="117"/>
    </row>
    <row r="66" spans="1:11" ht="28.8" customHeight="1" x14ac:dyDescent="0.3">
      <c r="A66" s="3" t="s">
        <v>50</v>
      </c>
      <c r="B66" s="29" t="s">
        <v>51</v>
      </c>
      <c r="C66" s="8">
        <v>2018</v>
      </c>
      <c r="D66" s="23">
        <v>69.75</v>
      </c>
      <c r="E66" s="10"/>
      <c r="F66" s="10"/>
      <c r="G66" s="23">
        <v>69.75</v>
      </c>
      <c r="H66" s="5"/>
      <c r="I66" s="18" t="s">
        <v>8</v>
      </c>
      <c r="J66" s="117"/>
    </row>
    <row r="67" spans="1:11" ht="44.4" customHeight="1" x14ac:dyDescent="0.3">
      <c r="A67" s="3" t="s">
        <v>56</v>
      </c>
      <c r="B67" s="29" t="s">
        <v>57</v>
      </c>
      <c r="C67" s="8">
        <v>2019</v>
      </c>
      <c r="D67" s="23">
        <v>0</v>
      </c>
      <c r="E67" s="10"/>
      <c r="F67" s="10"/>
      <c r="G67" s="23">
        <v>0</v>
      </c>
      <c r="H67" s="5"/>
      <c r="I67" s="18" t="s">
        <v>8</v>
      </c>
      <c r="J67" s="118"/>
      <c r="K67" s="53"/>
    </row>
    <row r="68" spans="1:11" ht="44.4" customHeight="1" x14ac:dyDescent="0.3">
      <c r="A68" s="3" t="s">
        <v>58</v>
      </c>
      <c r="B68" s="29" t="s">
        <v>59</v>
      </c>
      <c r="C68" s="8">
        <v>2019</v>
      </c>
      <c r="D68" s="23">
        <v>159.69757999999999</v>
      </c>
      <c r="E68" s="10"/>
      <c r="F68" s="10"/>
      <c r="G68" s="23">
        <v>159.69757999999999</v>
      </c>
      <c r="H68" s="5"/>
      <c r="I68" s="18"/>
      <c r="J68" s="55"/>
      <c r="K68" s="53"/>
    </row>
    <row r="69" spans="1:11" x14ac:dyDescent="0.3">
      <c r="A69" s="1"/>
      <c r="B69" s="29" t="s">
        <v>19</v>
      </c>
      <c r="C69" s="28" t="s">
        <v>52</v>
      </c>
      <c r="D69" s="26">
        <f>E69+F69+G69</f>
        <v>18831.211759999998</v>
      </c>
      <c r="E69" s="27"/>
      <c r="F69" s="27"/>
      <c r="G69" s="26">
        <f>SUM(G61:G68)</f>
        <v>18831.211759999998</v>
      </c>
      <c r="H69" s="5"/>
      <c r="I69" s="19"/>
      <c r="J69" s="20"/>
    </row>
    <row r="70" spans="1:11" x14ac:dyDescent="0.3">
      <c r="A70" s="109"/>
      <c r="B70" s="109" t="s">
        <v>11</v>
      </c>
      <c r="C70" s="28">
        <v>2017</v>
      </c>
      <c r="D70" s="26">
        <f>D61+D62+D63+D64</f>
        <v>11824.76418</v>
      </c>
      <c r="E70" s="27"/>
      <c r="F70" s="27"/>
      <c r="G70" s="26">
        <f>D70</f>
        <v>11824.76418</v>
      </c>
      <c r="H70" s="5"/>
      <c r="I70" s="19"/>
      <c r="J70" s="20"/>
    </row>
    <row r="71" spans="1:11" x14ac:dyDescent="0.3">
      <c r="A71" s="110"/>
      <c r="B71" s="110"/>
      <c r="C71" s="28">
        <v>2018</v>
      </c>
      <c r="D71" s="26">
        <v>6857</v>
      </c>
      <c r="E71" s="27"/>
      <c r="F71" s="27"/>
      <c r="G71" s="26">
        <f>SUM(G66+G65)</f>
        <v>6846.75</v>
      </c>
      <c r="H71" s="5"/>
      <c r="I71" s="19"/>
      <c r="J71" s="20"/>
    </row>
    <row r="72" spans="1:11" x14ac:dyDescent="0.3">
      <c r="A72" s="110"/>
      <c r="B72" s="110"/>
      <c r="C72" s="28">
        <v>2019</v>
      </c>
      <c r="D72" s="26">
        <f>SUM(G72)</f>
        <v>159.69757999999999</v>
      </c>
      <c r="E72" s="26"/>
      <c r="F72" s="26"/>
      <c r="G72" s="26">
        <f>SUM(G67)+G68</f>
        <v>159.69757999999999</v>
      </c>
      <c r="H72" s="5"/>
      <c r="I72" s="21"/>
      <c r="J72" s="20"/>
    </row>
    <row r="73" spans="1:11" x14ac:dyDescent="0.3">
      <c r="A73" s="110"/>
      <c r="B73" s="110"/>
      <c r="C73" s="28">
        <v>2020</v>
      </c>
      <c r="D73" s="27">
        <v>0</v>
      </c>
      <c r="E73" s="27"/>
      <c r="F73" s="27"/>
      <c r="G73" s="27">
        <f>D73</f>
        <v>0</v>
      </c>
      <c r="H73" s="5"/>
      <c r="I73" s="21"/>
      <c r="J73" s="20"/>
    </row>
    <row r="74" spans="1:11" x14ac:dyDescent="0.3">
      <c r="A74" s="111"/>
      <c r="B74" s="110"/>
      <c r="C74" s="28">
        <v>2021</v>
      </c>
      <c r="D74" s="27">
        <v>0</v>
      </c>
      <c r="E74" s="27"/>
      <c r="F74" s="27"/>
      <c r="G74" s="27">
        <f>D74</f>
        <v>0</v>
      </c>
      <c r="H74" s="5"/>
      <c r="I74" s="21"/>
      <c r="J74" s="20"/>
    </row>
    <row r="75" spans="1:11" x14ac:dyDescent="0.3">
      <c r="A75" s="57"/>
      <c r="B75" s="111"/>
      <c r="C75" s="28">
        <v>2022</v>
      </c>
      <c r="D75" s="27">
        <v>0</v>
      </c>
      <c r="E75" s="27"/>
      <c r="F75" s="27"/>
      <c r="G75" s="27">
        <v>0</v>
      </c>
      <c r="H75" s="5"/>
      <c r="I75" s="21"/>
      <c r="J75" s="20"/>
    </row>
    <row r="76" spans="1:11" x14ac:dyDescent="0.3">
      <c r="A76" s="15"/>
      <c r="B76" s="15" t="s">
        <v>9</v>
      </c>
      <c r="C76" s="28" t="s">
        <v>52</v>
      </c>
      <c r="D76" s="26">
        <f>G76</f>
        <v>24920.068340000002</v>
      </c>
      <c r="E76" s="27"/>
      <c r="F76" s="27"/>
      <c r="G76" s="26">
        <f>SUM(G77:G82)</f>
        <v>24920.068340000002</v>
      </c>
      <c r="H76" s="66"/>
      <c r="I76" s="64"/>
      <c r="J76" s="2"/>
      <c r="K76" s="63"/>
    </row>
    <row r="77" spans="1:11" x14ac:dyDescent="0.3">
      <c r="A77" s="106"/>
      <c r="B77" s="106" t="s">
        <v>18</v>
      </c>
      <c r="C77" s="28">
        <v>2017</v>
      </c>
      <c r="D77" s="26">
        <f>G77</f>
        <v>12569.493060000001</v>
      </c>
      <c r="E77" s="24"/>
      <c r="F77" s="24"/>
      <c r="G77" s="26">
        <f>G70+G52</f>
        <v>12569.493060000001</v>
      </c>
      <c r="H77" s="2"/>
      <c r="I77" s="6"/>
      <c r="J77" s="2"/>
    </row>
    <row r="78" spans="1:11" x14ac:dyDescent="0.3">
      <c r="A78" s="106"/>
      <c r="B78" s="106"/>
      <c r="C78" s="28">
        <v>2018</v>
      </c>
      <c r="D78" s="26">
        <f>G78+F78</f>
        <v>7666.9776600000005</v>
      </c>
      <c r="E78" s="27"/>
      <c r="F78" s="27"/>
      <c r="G78" s="26">
        <f>G71+G53</f>
        <v>7666.9776600000005</v>
      </c>
      <c r="H78" s="2"/>
      <c r="I78" s="37"/>
      <c r="J78" s="2"/>
    </row>
    <row r="79" spans="1:11" x14ac:dyDescent="0.3">
      <c r="A79" s="106"/>
      <c r="B79" s="106"/>
      <c r="C79" s="28">
        <v>2019</v>
      </c>
      <c r="D79" s="26">
        <f>SUM(E79:G79)</f>
        <v>1154.4676200000001</v>
      </c>
      <c r="E79" s="27"/>
      <c r="F79" s="27"/>
      <c r="G79" s="26">
        <f>G72+G54</f>
        <v>1154.4676200000001</v>
      </c>
      <c r="H79" s="2"/>
      <c r="I79" s="64"/>
      <c r="J79" s="2"/>
    </row>
    <row r="80" spans="1:11" x14ac:dyDescent="0.3">
      <c r="A80" s="106"/>
      <c r="B80" s="106"/>
      <c r="C80" s="28">
        <v>2020</v>
      </c>
      <c r="D80" s="26">
        <f>G80</f>
        <v>1099.1300000000001</v>
      </c>
      <c r="E80" s="27"/>
      <c r="F80" s="27"/>
      <c r="G80" s="26">
        <f>G73+G55</f>
        <v>1099.1300000000001</v>
      </c>
      <c r="H80" s="2"/>
      <c r="I80" s="64"/>
      <c r="J80" s="2"/>
    </row>
    <row r="81" spans="1:10" ht="15" thickBot="1" x14ac:dyDescent="0.35">
      <c r="A81" s="107"/>
      <c r="B81" s="107"/>
      <c r="C81" s="38">
        <v>2021</v>
      </c>
      <c r="D81" s="40">
        <f>SUM(D74+D56)</f>
        <v>1215</v>
      </c>
      <c r="E81" s="39"/>
      <c r="F81" s="39"/>
      <c r="G81" s="40">
        <f>SUM(D81)</f>
        <v>1215</v>
      </c>
      <c r="H81" s="60"/>
      <c r="I81" s="64"/>
      <c r="J81" s="60"/>
    </row>
    <row r="82" spans="1:10" ht="15" thickBot="1" x14ac:dyDescent="0.35">
      <c r="A82" s="108"/>
      <c r="B82" s="108"/>
      <c r="C82" s="38">
        <v>2022</v>
      </c>
      <c r="D82" s="40">
        <f>SUM(D75+D57)</f>
        <v>1215</v>
      </c>
      <c r="E82" s="39"/>
      <c r="F82" s="39"/>
      <c r="G82" s="40">
        <f>SUM(D82)</f>
        <v>1215</v>
      </c>
      <c r="H82" s="4"/>
      <c r="I82" s="64"/>
      <c r="J82" s="4"/>
    </row>
    <row r="83" spans="1:10" x14ac:dyDescent="0.3">
      <c r="B83" s="7" t="s">
        <v>53</v>
      </c>
      <c r="I83" s="65"/>
    </row>
  </sheetData>
  <mergeCells count="45">
    <mergeCell ref="F2:J3"/>
    <mergeCell ref="J16:J47"/>
    <mergeCell ref="I16:I47"/>
    <mergeCell ref="A16:A20"/>
    <mergeCell ref="A70:A74"/>
    <mergeCell ref="J61:J67"/>
    <mergeCell ref="B16:B21"/>
    <mergeCell ref="B22:B27"/>
    <mergeCell ref="B28:B33"/>
    <mergeCell ref="B34:B39"/>
    <mergeCell ref="B40:B45"/>
    <mergeCell ref="B70:B75"/>
    <mergeCell ref="A8:J8"/>
    <mergeCell ref="J10:J12"/>
    <mergeCell ref="A6:J6"/>
    <mergeCell ref="E10:H10"/>
    <mergeCell ref="A77:A82"/>
    <mergeCell ref="B77:B82"/>
    <mergeCell ref="A34:A38"/>
    <mergeCell ref="A40:A44"/>
    <mergeCell ref="A52:A57"/>
    <mergeCell ref="B52:B57"/>
    <mergeCell ref="A9:H9"/>
    <mergeCell ref="D10:D12"/>
    <mergeCell ref="F11:G11"/>
    <mergeCell ref="A10:A12"/>
    <mergeCell ref="B10:B12"/>
    <mergeCell ref="C10:C12"/>
    <mergeCell ref="E11:E12"/>
    <mergeCell ref="H1:I1"/>
    <mergeCell ref="A60:J60"/>
    <mergeCell ref="A58:J58"/>
    <mergeCell ref="A59:J59"/>
    <mergeCell ref="A22:A26"/>
    <mergeCell ref="A28:A32"/>
    <mergeCell ref="A13:J13"/>
    <mergeCell ref="A14:J14"/>
    <mergeCell ref="A15:J15"/>
    <mergeCell ref="G4:J4"/>
    <mergeCell ref="H11:H12"/>
    <mergeCell ref="A7:J7"/>
    <mergeCell ref="I10:I12"/>
    <mergeCell ref="G5:J5"/>
    <mergeCell ref="B49:B50"/>
    <mergeCell ref="A49:A50"/>
  </mergeCells>
  <pageMargins left="0.59055118110236227" right="0.39370078740157483" top="0.33" bottom="0.28000000000000003" header="0.31496062992125984" footer="0.26"/>
  <pageSetup paperSize="9" scale="77" fitToHeight="0" orientation="landscape" verticalDpi="0" r:id="rId1"/>
  <rowBreaks count="2" manualBreakCount="2">
    <brk id="33" max="9" man="1"/>
    <brk id="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2019-12-18T11:46:01Z</cp:lastPrinted>
  <dcterms:created xsi:type="dcterms:W3CDTF">2015-02-13T05:46:39Z</dcterms:created>
  <dcterms:modified xsi:type="dcterms:W3CDTF">2020-01-10T12:41:48Z</dcterms:modified>
</cp:coreProperties>
</file>