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ап.ремонт\11.01.2021\"/>
    </mc:Choice>
  </mc:AlternateContent>
  <bookViews>
    <workbookView xWindow="-120" yWindow="-60" windowWidth="29040" windowHeight="15780" activeTab="2"/>
  </bookViews>
  <sheets>
    <sheet name="1" sheetId="1" r:id="rId1"/>
    <sheet name="2" sheetId="2" r:id="rId2"/>
    <sheet name="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9" i="1" l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H24" i="2"/>
  <c r="I24" i="2"/>
  <c r="J24" i="2"/>
  <c r="K24" i="2"/>
  <c r="O24" i="2"/>
  <c r="S24" i="2" s="1"/>
  <c r="P24" i="2"/>
  <c r="Q24" i="2"/>
  <c r="T24" i="2"/>
  <c r="C23" i="3"/>
  <c r="C17" i="3"/>
  <c r="C11" i="3"/>
  <c r="T16" i="2" l="1"/>
  <c r="Q16" i="2"/>
  <c r="P16" i="2"/>
  <c r="O16" i="2"/>
  <c r="K16" i="2"/>
  <c r="J16" i="2"/>
  <c r="I16" i="2"/>
  <c r="H16" i="2"/>
  <c r="T10" i="2"/>
  <c r="Q10" i="2"/>
  <c r="P10" i="2"/>
  <c r="O10" i="2"/>
  <c r="K10" i="2"/>
  <c r="J10" i="2"/>
  <c r="I10" i="2"/>
  <c r="H10" i="2"/>
  <c r="S10" i="2" l="1"/>
  <c r="S16" i="2"/>
  <c r="AT18" i="1" l="1"/>
  <c r="AT17" i="1"/>
  <c r="AT16" i="1"/>
  <c r="AT15" i="1"/>
</calcChain>
</file>

<file path=xl/sharedStrings.xml><?xml version="1.0" encoding="utf-8"?>
<sst xmlns="http://schemas.openxmlformats.org/spreadsheetml/2006/main" count="283" uniqueCount="112">
  <si>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</si>
  <si>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</si>
  <si>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</si>
  <si>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</si>
  <si>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</si>
  <si>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</si>
  <si>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</si>
  <si>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</si>
  <si>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</si>
  <si>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</si>
  <si>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</si>
  <si>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</si>
  <si>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</si>
  <si>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</si>
  <si>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</si>
  <si>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</si>
  <si>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</si>
  <si>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</si>
  <si>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</si>
  <si>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</si>
  <si>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</si>
  <si>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</si>
  <si>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</si>
  <si>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</si>
  <si>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</si>
  <si>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</si>
  <si>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</si>
  <si>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</si>
  <si>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</si>
  <si>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</si>
  <si>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</si>
  <si>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</si>
  <si>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</si>
  <si>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</si>
  <si>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Х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</si>
  <si>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</si>
  <si>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</si>
  <si>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</si>
  <si>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</si>
  <si>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</si>
  <si>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</si>
  <si>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</si>
  <si>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</si>
  <si>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(РО - счет регионального оператора, СС - специальный счет)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</si>
  <si>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</si>
  <si>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</si>
  <si>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</si>
  <si>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</si>
  <si>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</si>
  <si>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</si>
  <si>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</si>
  <si>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</si>
  <si>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в том числе жилых помещений, находящихся в собственности граждан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</si>
  <si>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</si>
  <si>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</si>
  <si>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</si>
  <si>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чел.</t>
  </si>
  <si>
    <t>руб./кв.м</t>
  </si>
  <si>
    <t xml:space="preserve">Источники финансирования </t>
  </si>
  <si>
    <t>Объем финансирования в 2020 г., руб.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</si>
  <si>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</si>
  <si>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</si>
  <si>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</si>
  <si>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</si>
  <si>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</si>
  <si>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Объем финансирования в 2021 г., руб.</t>
  </si>
  <si>
    <t>Объем финансирования в 2022 г., руб.</t>
  </si>
  <si>
    <t>Радужный г, 1-й кв-л, 26</t>
  </si>
  <si>
    <t>Радужный г, 1-й кв-л, 12А</t>
  </si>
  <si>
    <t>Радужный г, 3-й кв-л, 29</t>
  </si>
  <si>
    <t>Итого по ЗАТО город Радужный  на 2021 год</t>
  </si>
  <si>
    <t>Итого по ЗАТО город Радужный  на 2022 год</t>
  </si>
  <si>
    <t>Итого по ЗАТО город Радужный  на 2020 год</t>
  </si>
  <si>
    <t>-</t>
  </si>
  <si>
    <t>Краткосрочный план 
реализации региональной программы капитального ремонта общего имущества
 в многоквартирных домах на территории муниципального образования ЗАТО г. Радужный  Владимирской области на  2020 -2022 годы</t>
  </si>
  <si>
    <t>Таблица №1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</si>
  <si>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ЗАТО г. Радужный  Владимирской области на 2020-2022 годы</t>
  </si>
  <si>
    <t>Таблица № 2</t>
  </si>
  <si>
    <t>Ресурсное обеспечение реализации краткосрочного плана реализации региональной программы капитального ремонта общего имущества в многоквартирных домах на территории  муниципального образования ЗАТО г. Радужный Владимирской области  на 2020 - 2022 годы</t>
  </si>
  <si>
    <t>Ольга Игоревна Мазурова</t>
  </si>
  <si>
    <t>8(49254) 3 40 97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</si>
  <si>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2020 - 2022 годы</t>
  </si>
  <si>
    <t>X</t>
  </si>
  <si>
    <t>Панельные</t>
  </si>
  <si>
    <t>РО</t>
  </si>
  <si>
    <t>УК</t>
  </si>
  <si>
    <t>МУП "ЖКХ" ЗАТО г. Радужный</t>
  </si>
  <si>
    <t>Ж/б панели</t>
  </si>
  <si>
    <t>Каменные, кирпичные</t>
  </si>
  <si>
    <t>МУП "ЖКХ" ЗАТО г. Радужный </t>
  </si>
  <si>
    <t>Объем финансирования в 2020г., руб.</t>
  </si>
  <si>
    <t>Дополнительная помощь при возникновении неотложной необходимости в проведении капитального ремонта общего имущества в  многоквартирных домах в форме субсидии за счет средств областного и местного бюджетов (постановление администрации области №742 от 05.10.2018)</t>
  </si>
  <si>
    <t>Радужный г, 1-й кв-л, 17</t>
  </si>
  <si>
    <t>Радужный г, 1-й кв-л, 13</t>
  </si>
  <si>
    <t>1</t>
  </si>
  <si>
    <t>Радужный г, 1-й кв-л, 37</t>
  </si>
  <si>
    <t>5</t>
  </si>
  <si>
    <t>Радужный г, 3-й кв-л, 19</t>
  </si>
  <si>
    <t>Радужный г, 1-й кв-л, 20</t>
  </si>
  <si>
    <t>4</t>
  </si>
  <si>
    <t>Радужный г, 1-й кв-л, 24</t>
  </si>
  <si>
    <t>Радужный г, 1-й кв-л, 7</t>
  </si>
  <si>
    <t>Радужный г, 9-й кв-л, 8</t>
  </si>
  <si>
    <t>МУП "ЖКХ"</t>
  </si>
  <si>
    <t>Радужный г, 1-й кв-л, 6</t>
  </si>
  <si>
    <t>Итого по ЗАТО город Радужный на 2022 год</t>
  </si>
  <si>
    <t xml:space="preserve">Итого по ЗАТО город Радужный на 2020 год </t>
  </si>
  <si>
    <t>Итого по ЗАТО город Радужный на 2021 год</t>
  </si>
  <si>
    <t>Заместитель главы администрации города  по городскому хозяйству                                                                                                                                                                          А.В. Колуков</t>
  </si>
  <si>
    <t>Приложение № 1
к постановлению администрации ЗАТО г. Радужный 
Владимирской области
от 19.01.2021 № 47</t>
  </si>
  <si>
    <t>к краткосрочному  плану  реализации региональной программы капитального ремонта общего имущества в многоквартирных домах на территории муниципального образования  ЗАТО г. Радужный Владимирской области  на 2020-2022 годы( в редакции постановления администрации ЗАТО г. Радужный Владимирской области    
от 19.01.2021 №47</t>
  </si>
  <si>
    <t>( в редакции постановления администрации ЗАТО  г. Радужный Владимирской области  от 19.01.2021 №47)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</si>
</sst>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u/>
      <sz val="24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sz val="4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4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0" applyFont="1" applyFill="1"/>
    <xf numFmtId="4" fontId="4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7" fillId="0" borderId="0" xfId="0" applyFont="1"/>
    <xf numFmtId="0" fontId="7" fillId="0" borderId="0" xfId="0" applyFont="1" applyFill="1"/>
    <xf numFmtId="0" fontId="15" fillId="0" borderId="0" xfId="0" applyFont="1" applyFill="1"/>
    <xf numFmtId="4" fontId="15" fillId="0" borderId="0" xfId="0" applyNumberFormat="1" applyFont="1" applyFill="1"/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wrapText="1"/>
    </xf>
    <xf numFmtId="0" fontId="20" fillId="0" borderId="0" xfId="0" applyFont="1"/>
    <xf numFmtId="0" fontId="2" fillId="0" borderId="0" xfId="0" applyFont="1"/>
    <xf numFmtId="0" fontId="16" fillId="0" borderId="0" xfId="0" applyFont="1"/>
    <xf numFmtId="0" fontId="10" fillId="0" borderId="0" xfId="0" applyFont="1"/>
    <xf numFmtId="0" fontId="16" fillId="0" borderId="1" xfId="2" applyFont="1" applyBorder="1" applyAlignment="1">
      <alignment horizontal="center" vertical="center" wrapText="1"/>
    </xf>
    <xf numFmtId="4" fontId="16" fillId="0" borderId="1" xfId="0" applyNumberFormat="1" applyFont="1" applyBorder="1"/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/>
    </xf>
    <xf numFmtId="0" fontId="21" fillId="0" borderId="1" xfId="3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8" fillId="0" borderId="1" xfId="1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center" wrapText="1"/>
    </xf>
    <xf numFmtId="4" fontId="17" fillId="0" borderId="2" xfId="0" applyNumberFormat="1" applyFont="1" applyFill="1" applyBorder="1" applyAlignment="1">
      <alignment horizontal="center" wrapText="1"/>
    </xf>
    <xf numFmtId="1" fontId="17" fillId="0" borderId="1" xfId="0" applyNumberFormat="1" applyFont="1" applyFill="1" applyBorder="1" applyAlignment="1">
      <alignment horizontal="center"/>
    </xf>
    <xf numFmtId="1" fontId="17" fillId="0" borderId="2" xfId="0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4" fontId="17" fillId="0" borderId="1" xfId="0" applyNumberFormat="1" applyFont="1" applyBorder="1" applyAlignment="1">
      <alignment horizontal="right"/>
    </xf>
    <xf numFmtId="4" fontId="17" fillId="0" borderId="1" xfId="0" applyNumberFormat="1" applyFont="1" applyFill="1" applyBorder="1" applyAlignment="1"/>
    <xf numFmtId="1" fontId="17" fillId="0" borderId="1" xfId="0" applyNumberFormat="1" applyFont="1" applyFill="1" applyBorder="1" applyAlignment="1"/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/>
    </xf>
    <xf numFmtId="4" fontId="17" fillId="0" borderId="1" xfId="1" applyNumberFormat="1" applyFont="1" applyFill="1" applyBorder="1" applyAlignment="1">
      <alignment horizontal="center" vertical="center"/>
    </xf>
    <xf numFmtId="0" fontId="22" fillId="0" borderId="1" xfId="3" applyFont="1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horizontal="center"/>
    </xf>
    <xf numFmtId="0" fontId="24" fillId="0" borderId="0" xfId="0" applyFont="1" applyFill="1"/>
    <xf numFmtId="0" fontId="23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textRotation="90" wrapText="1"/>
    </xf>
    <xf numFmtId="0" fontId="17" fillId="0" borderId="3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 wrapText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8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4" fontId="17" fillId="0" borderId="1" xfId="1" applyNumberFormat="1" applyFont="1" applyFill="1" applyBorder="1" applyAlignment="1">
      <alignment horizontal="center" vertical="center" textRotation="90" wrapText="1"/>
    </xf>
    <xf numFmtId="4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textRotation="90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right" vertical="center" textRotation="90" wrapText="1"/>
    </xf>
    <xf numFmtId="0" fontId="17" fillId="0" borderId="1" xfId="1" applyNumberFormat="1" applyFont="1" applyFill="1" applyBorder="1" applyAlignment="1">
      <alignment horizontal="right" vertical="center" wrapText="1"/>
    </xf>
    <xf numFmtId="0" fontId="17" fillId="0" borderId="1" xfId="1" applyFont="1" applyFill="1" applyBorder="1" applyAlignment="1">
      <alignment horizontal="left" textRotation="90" wrapText="1"/>
    </xf>
    <xf numFmtId="0" fontId="5" fillId="0" borderId="0" xfId="2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6" fillId="0" borderId="3" xfId="2" applyFont="1" applyBorder="1" applyAlignment="1">
      <alignment wrapText="1"/>
    </xf>
    <xf numFmtId="0" fontId="16" fillId="0" borderId="2" xfId="2" applyFont="1" applyBorder="1" applyAlignment="1">
      <alignment wrapText="1"/>
    </xf>
    <xf numFmtId="0" fontId="16" fillId="0" borderId="3" xfId="2" applyFont="1" applyBorder="1" applyAlignment="1">
      <alignment horizontal="center" vertical="center" wrapText="1"/>
    </xf>
    <xf numFmtId="0" fontId="16" fillId="0" borderId="2" xfId="2" applyFont="1" applyBorder="1" applyAlignment="1">
      <alignment horizontal="center" vertical="center" wrapText="1"/>
    </xf>
  </cellXfs>
  <cellStyles count="6">
    <cellStyle name="Обычный" xfId="0" builtinId="0"/>
    <cellStyle name="Обычный 11" xfId="4"/>
    <cellStyle name="Обычный 2" xfId="1"/>
    <cellStyle name="Обычный 2 8" xfId="5"/>
    <cellStyle name="Обычный 4 2 2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T46"/>
  <sheetViews>
    <sheetView topLeftCell="B1" zoomScale="35" zoomScaleNormal="35" workbookViewId="0">
      <selection activeCell="W3" sqref="W3:AN3"/>
    </sheetView>
  </sheetViews>
  <sheetFormatPr defaultColWidth="9.140625" defaultRowHeight="15" x14ac:dyDescent="0.25"/>
  <cols>
    <col min="1" max="1" width="0" style="3" hidden="1" customWidth="1"/>
    <col min="2" max="2" width="10.7109375" style="3" bestFit="1" customWidth="1"/>
    <col min="3" max="3" width="68.5703125" style="3" customWidth="1"/>
    <col min="4" max="4" width="35.28515625" style="3" customWidth="1"/>
    <col min="5" max="5" width="28.140625" style="3" customWidth="1"/>
    <col min="6" max="6" width="29.7109375" style="3" customWidth="1"/>
    <col min="7" max="7" width="31.5703125" style="3" customWidth="1"/>
    <col min="8" max="8" width="28.42578125" style="3" customWidth="1"/>
    <col min="9" max="9" width="28.28515625" style="3" customWidth="1"/>
    <col min="10" max="10" width="12.7109375" style="3" customWidth="1"/>
    <col min="11" max="11" width="11.140625" style="3" customWidth="1"/>
    <col min="12" max="12" width="30.28515625" style="3" customWidth="1"/>
    <col min="13" max="13" width="17.85546875" style="3" customWidth="1"/>
    <col min="14" max="14" width="29.28515625" style="3" customWidth="1"/>
    <col min="15" max="15" width="16.7109375" style="3" bestFit="1" customWidth="1"/>
    <col min="16" max="16" width="17.5703125" style="3" customWidth="1"/>
    <col min="17" max="17" width="25.140625" style="3" customWidth="1"/>
    <col min="18" max="18" width="30.5703125" style="3" customWidth="1"/>
    <col min="19" max="19" width="13.140625" style="3" customWidth="1"/>
    <col min="20" max="20" width="18.85546875" style="3" customWidth="1"/>
    <col min="21" max="21" width="16.5703125" style="3" customWidth="1"/>
    <col min="22" max="22" width="27.28515625" style="3" customWidth="1"/>
    <col min="23" max="23" width="34.28515625" style="3" customWidth="1"/>
    <col min="24" max="24" width="19.85546875" style="3" customWidth="1"/>
    <col min="25" max="25" width="12.85546875" style="3" bestFit="1" customWidth="1"/>
    <col min="26" max="26" width="21.85546875" style="3" customWidth="1"/>
    <col min="27" max="27" width="31.7109375" style="3" customWidth="1"/>
    <col min="28" max="28" width="25.7109375" style="3" customWidth="1"/>
    <col min="29" max="29" width="25.140625" style="3" customWidth="1"/>
    <col min="30" max="30" width="30.7109375" style="3" customWidth="1"/>
    <col min="31" max="31" width="23.85546875" style="3" customWidth="1"/>
    <col min="32" max="32" width="16.7109375" style="3" customWidth="1"/>
    <col min="33" max="33" width="18.140625" style="3" customWidth="1"/>
    <col min="34" max="34" width="16.42578125" style="3" customWidth="1"/>
    <col min="35" max="47" width="0" style="3" hidden="1" customWidth="1"/>
    <col min="48" max="16384" width="9.140625" style="3"/>
  </cols>
  <sheetData>
    <row r="3" spans="1:46" ht="239.25" customHeight="1" x14ac:dyDescent="0.25">
      <c r="W3" s="66" t="s">
        <v>109</v>
      </c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46" ht="40.5" x14ac:dyDescent="0.55000000000000004">
      <c r="AG4" s="69"/>
      <c r="AH4" s="69"/>
      <c r="AI4" s="69"/>
      <c r="AJ4" s="69"/>
      <c r="AK4" s="69"/>
      <c r="AL4" s="69"/>
      <c r="AM4" s="69"/>
      <c r="AN4" s="69"/>
    </row>
    <row r="5" spans="1:46" ht="285.75" customHeight="1" x14ac:dyDescent="0.25">
      <c r="B5" s="70" t="s">
        <v>74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</row>
    <row r="7" spans="1:46" s="1" customFormat="1" ht="35.25" x14ac:dyDescent="0.3">
      <c r="B7" s="63" t="s">
        <v>0</v>
      </c>
      <c r="C7" s="63" t="s">
        <v>1</v>
      </c>
      <c r="D7" s="65" t="s">
        <v>2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59" t="s">
        <v>3</v>
      </c>
      <c r="V7" s="59"/>
      <c r="W7" s="59"/>
      <c r="X7" s="59"/>
      <c r="Y7" s="59"/>
      <c r="Z7" s="59"/>
      <c r="AA7" s="59"/>
      <c r="AB7" s="59"/>
      <c r="AC7" s="59"/>
      <c r="AD7" s="59"/>
      <c r="AE7" s="59"/>
      <c r="AF7" s="68" t="s">
        <v>4</v>
      </c>
      <c r="AG7" s="68" t="s">
        <v>5</v>
      </c>
      <c r="AH7" s="68" t="s">
        <v>6</v>
      </c>
      <c r="AI7" s="2"/>
    </row>
    <row r="8" spans="1:46" s="1" customFormat="1" ht="35.25" x14ac:dyDescent="0.3">
      <c r="B8" s="63"/>
      <c r="C8" s="63"/>
      <c r="D8" s="65"/>
      <c r="E8" s="63" t="s">
        <v>7</v>
      </c>
      <c r="F8" s="63"/>
      <c r="G8" s="63"/>
      <c r="H8" s="63"/>
      <c r="I8" s="63"/>
      <c r="J8" s="63"/>
      <c r="K8" s="63" t="s">
        <v>8</v>
      </c>
      <c r="L8" s="63"/>
      <c r="M8" s="63" t="s">
        <v>9</v>
      </c>
      <c r="N8" s="63"/>
      <c r="O8" s="63" t="s">
        <v>10</v>
      </c>
      <c r="P8" s="63"/>
      <c r="Q8" s="63" t="s">
        <v>11</v>
      </c>
      <c r="R8" s="63"/>
      <c r="S8" s="63" t="s">
        <v>12</v>
      </c>
      <c r="T8" s="63"/>
      <c r="U8" s="60" t="s">
        <v>13</v>
      </c>
      <c r="V8" s="60" t="s">
        <v>14</v>
      </c>
      <c r="W8" s="60" t="s">
        <v>15</v>
      </c>
      <c r="X8" s="60" t="s">
        <v>16</v>
      </c>
      <c r="Y8" s="60" t="s">
        <v>17</v>
      </c>
      <c r="Z8" s="60" t="s">
        <v>18</v>
      </c>
      <c r="AA8" s="60" t="s">
        <v>19</v>
      </c>
      <c r="AB8" s="60" t="s">
        <v>20</v>
      </c>
      <c r="AC8" s="60" t="s">
        <v>21</v>
      </c>
      <c r="AD8" s="67" t="s">
        <v>22</v>
      </c>
      <c r="AE8" s="60" t="s">
        <v>23</v>
      </c>
      <c r="AF8" s="68"/>
      <c r="AG8" s="68"/>
      <c r="AH8" s="68"/>
      <c r="AI8" s="2"/>
    </row>
    <row r="9" spans="1:46" s="1" customFormat="1" ht="18.75" customHeight="1" x14ac:dyDescent="0.3">
      <c r="B9" s="63"/>
      <c r="C9" s="63"/>
      <c r="D9" s="65"/>
      <c r="E9" s="71" t="s">
        <v>24</v>
      </c>
      <c r="F9" s="71" t="s">
        <v>25</v>
      </c>
      <c r="G9" s="71" t="s">
        <v>26</v>
      </c>
      <c r="H9" s="71" t="s">
        <v>27</v>
      </c>
      <c r="I9" s="71" t="s">
        <v>28</v>
      </c>
      <c r="J9" s="71" t="s">
        <v>29</v>
      </c>
      <c r="K9" s="63"/>
      <c r="L9" s="63"/>
      <c r="M9" s="63"/>
      <c r="N9" s="63"/>
      <c r="O9" s="63"/>
      <c r="P9" s="63"/>
      <c r="Q9" s="63"/>
      <c r="R9" s="63"/>
      <c r="S9" s="63"/>
      <c r="T9" s="63"/>
      <c r="U9" s="60"/>
      <c r="V9" s="60"/>
      <c r="W9" s="60"/>
      <c r="X9" s="60"/>
      <c r="Y9" s="60"/>
      <c r="Z9" s="60"/>
      <c r="AA9" s="60"/>
      <c r="AB9" s="60"/>
      <c r="AC9" s="60"/>
      <c r="AD9" s="67"/>
      <c r="AE9" s="60"/>
      <c r="AF9" s="68"/>
      <c r="AG9" s="68"/>
      <c r="AH9" s="68"/>
      <c r="AI9" s="2"/>
    </row>
    <row r="10" spans="1:46" s="1" customFormat="1" ht="75.75" customHeight="1" x14ac:dyDescent="0.3">
      <c r="B10" s="63"/>
      <c r="C10" s="63"/>
      <c r="D10" s="65"/>
      <c r="E10" s="71"/>
      <c r="F10" s="71"/>
      <c r="G10" s="71"/>
      <c r="H10" s="71"/>
      <c r="I10" s="71"/>
      <c r="J10" s="71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0"/>
      <c r="V10" s="60"/>
      <c r="W10" s="60"/>
      <c r="X10" s="60"/>
      <c r="Y10" s="60"/>
      <c r="Z10" s="60"/>
      <c r="AA10" s="60"/>
      <c r="AB10" s="60"/>
      <c r="AC10" s="60"/>
      <c r="AD10" s="67"/>
      <c r="AE10" s="60"/>
      <c r="AF10" s="68"/>
      <c r="AG10" s="68"/>
      <c r="AH10" s="68"/>
      <c r="AI10" s="2"/>
    </row>
    <row r="11" spans="1:46" s="1" customFormat="1" ht="89.25" customHeight="1" x14ac:dyDescent="0.3">
      <c r="B11" s="63"/>
      <c r="C11" s="63"/>
      <c r="D11" s="65"/>
      <c r="E11" s="71"/>
      <c r="F11" s="71"/>
      <c r="G11" s="71"/>
      <c r="H11" s="71"/>
      <c r="I11" s="71"/>
      <c r="J11" s="71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0"/>
      <c r="V11" s="60"/>
      <c r="W11" s="60"/>
      <c r="X11" s="60"/>
      <c r="Y11" s="60"/>
      <c r="Z11" s="60"/>
      <c r="AA11" s="60"/>
      <c r="AB11" s="60"/>
      <c r="AC11" s="60"/>
      <c r="AD11" s="67"/>
      <c r="AE11" s="60"/>
      <c r="AF11" s="68"/>
      <c r="AG11" s="68"/>
      <c r="AH11" s="68"/>
      <c r="AI11" s="2"/>
    </row>
    <row r="12" spans="1:46" s="1" customFormat="1" ht="408.75" customHeight="1" x14ac:dyDescent="0.3">
      <c r="B12" s="63"/>
      <c r="C12" s="63"/>
      <c r="D12" s="65"/>
      <c r="E12" s="71"/>
      <c r="F12" s="71"/>
      <c r="G12" s="71"/>
      <c r="H12" s="71"/>
      <c r="I12" s="71"/>
      <c r="J12" s="71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0"/>
      <c r="V12" s="60"/>
      <c r="W12" s="60"/>
      <c r="X12" s="60"/>
      <c r="Y12" s="60"/>
      <c r="Z12" s="60"/>
      <c r="AA12" s="60"/>
      <c r="AB12" s="60"/>
      <c r="AC12" s="60"/>
      <c r="AD12" s="67"/>
      <c r="AE12" s="60"/>
      <c r="AF12" s="68"/>
      <c r="AG12" s="68"/>
      <c r="AH12" s="68"/>
      <c r="AI12" s="2"/>
    </row>
    <row r="13" spans="1:46" s="1" customFormat="1" ht="66" customHeight="1" x14ac:dyDescent="0.3">
      <c r="B13" s="64"/>
      <c r="C13" s="64"/>
      <c r="D13" s="46" t="s">
        <v>30</v>
      </c>
      <c r="E13" s="46" t="s">
        <v>30</v>
      </c>
      <c r="F13" s="46" t="s">
        <v>30</v>
      </c>
      <c r="G13" s="46" t="s">
        <v>30</v>
      </c>
      <c r="H13" s="46" t="s">
        <v>30</v>
      </c>
      <c r="I13" s="46" t="s">
        <v>30</v>
      </c>
      <c r="J13" s="46" t="s">
        <v>30</v>
      </c>
      <c r="K13" s="47" t="s">
        <v>31</v>
      </c>
      <c r="L13" s="48" t="s">
        <v>30</v>
      </c>
      <c r="M13" s="48" t="s">
        <v>32</v>
      </c>
      <c r="N13" s="48" t="s">
        <v>30</v>
      </c>
      <c r="O13" s="48" t="s">
        <v>32</v>
      </c>
      <c r="P13" s="48" t="s">
        <v>30</v>
      </c>
      <c r="Q13" s="48" t="s">
        <v>32</v>
      </c>
      <c r="R13" s="48" t="s">
        <v>30</v>
      </c>
      <c r="S13" s="48" t="s">
        <v>33</v>
      </c>
      <c r="T13" s="48" t="s">
        <v>30</v>
      </c>
      <c r="U13" s="20" t="s">
        <v>30</v>
      </c>
      <c r="V13" s="21" t="s">
        <v>30</v>
      </c>
      <c r="W13" s="20" t="s">
        <v>30</v>
      </c>
      <c r="X13" s="20" t="s">
        <v>30</v>
      </c>
      <c r="Y13" s="18" t="s">
        <v>30</v>
      </c>
      <c r="Z13" s="20" t="s">
        <v>30</v>
      </c>
      <c r="AA13" s="20" t="s">
        <v>30</v>
      </c>
      <c r="AB13" s="20" t="s">
        <v>30</v>
      </c>
      <c r="AC13" s="20" t="s">
        <v>30</v>
      </c>
      <c r="AD13" s="18" t="s">
        <v>30</v>
      </c>
      <c r="AE13" s="20" t="s">
        <v>30</v>
      </c>
      <c r="AF13" s="68"/>
      <c r="AG13" s="68"/>
      <c r="AH13" s="68"/>
      <c r="AI13" s="2"/>
    </row>
    <row r="14" spans="1:46" s="7" customFormat="1" ht="46.5" customHeight="1" x14ac:dyDescent="0.4">
      <c r="B14" s="20">
        <v>1</v>
      </c>
      <c r="C14" s="20">
        <v>2</v>
      </c>
      <c r="D14" s="20">
        <v>3</v>
      </c>
      <c r="E14" s="20">
        <v>4</v>
      </c>
      <c r="F14" s="20">
        <v>5</v>
      </c>
      <c r="G14" s="20">
        <v>6</v>
      </c>
      <c r="H14" s="20">
        <v>7</v>
      </c>
      <c r="I14" s="20">
        <v>8</v>
      </c>
      <c r="J14" s="20">
        <v>9</v>
      </c>
      <c r="K14" s="19">
        <v>10</v>
      </c>
      <c r="L14" s="20">
        <v>11</v>
      </c>
      <c r="M14" s="20">
        <v>12</v>
      </c>
      <c r="N14" s="20">
        <v>13</v>
      </c>
      <c r="O14" s="20">
        <v>14</v>
      </c>
      <c r="P14" s="20">
        <v>15</v>
      </c>
      <c r="Q14" s="20">
        <v>16</v>
      </c>
      <c r="R14" s="20">
        <v>17</v>
      </c>
      <c r="S14" s="20">
        <v>18</v>
      </c>
      <c r="T14" s="20">
        <v>19</v>
      </c>
      <c r="U14" s="20">
        <v>20</v>
      </c>
      <c r="V14" s="20">
        <v>21</v>
      </c>
      <c r="W14" s="20">
        <v>22</v>
      </c>
      <c r="X14" s="20">
        <v>23</v>
      </c>
      <c r="Y14" s="20">
        <v>24</v>
      </c>
      <c r="Z14" s="20">
        <v>25</v>
      </c>
      <c r="AA14" s="20">
        <v>26</v>
      </c>
      <c r="AB14" s="20">
        <v>27</v>
      </c>
      <c r="AC14" s="20">
        <v>28</v>
      </c>
      <c r="AD14" s="20">
        <v>29</v>
      </c>
      <c r="AE14" s="20">
        <v>30</v>
      </c>
      <c r="AF14" s="20">
        <v>31</v>
      </c>
      <c r="AG14" s="20">
        <v>32</v>
      </c>
      <c r="AH14" s="20">
        <v>33</v>
      </c>
      <c r="AI14" s="8"/>
    </row>
    <row r="15" spans="1:46" s="4" customFormat="1" ht="99.75" customHeight="1" x14ac:dyDescent="0.45">
      <c r="B15" s="61" t="s">
        <v>106</v>
      </c>
      <c r="C15" s="62"/>
      <c r="D15" s="37">
        <f t="shared" ref="D15:AE15" si="0">SUM(D16:D20)</f>
        <v>11570369.789999999</v>
      </c>
      <c r="E15" s="37">
        <f t="shared" si="0"/>
        <v>0</v>
      </c>
      <c r="F15" s="37">
        <f t="shared" si="0"/>
        <v>0</v>
      </c>
      <c r="G15" s="37">
        <f t="shared" si="0"/>
        <v>0</v>
      </c>
      <c r="H15" s="37">
        <f t="shared" si="0"/>
        <v>0</v>
      </c>
      <c r="I15" s="37">
        <f t="shared" si="0"/>
        <v>0</v>
      </c>
      <c r="J15" s="37">
        <f t="shared" si="0"/>
        <v>0</v>
      </c>
      <c r="K15" s="37">
        <f t="shared" si="0"/>
        <v>4</v>
      </c>
      <c r="L15" s="37">
        <f t="shared" si="0"/>
        <v>6300657.04</v>
      </c>
      <c r="M15" s="37">
        <f t="shared" si="0"/>
        <v>386.2</v>
      </c>
      <c r="N15" s="37">
        <f t="shared" si="0"/>
        <v>1209598.77</v>
      </c>
      <c r="O15" s="37">
        <f t="shared" si="0"/>
        <v>0</v>
      </c>
      <c r="P15" s="37">
        <f t="shared" si="0"/>
        <v>0</v>
      </c>
      <c r="Q15" s="37">
        <f t="shared" si="0"/>
        <v>2995.9</v>
      </c>
      <c r="R15" s="37">
        <f t="shared" si="0"/>
        <v>3560240.43</v>
      </c>
      <c r="S15" s="37">
        <f t="shared" si="0"/>
        <v>0</v>
      </c>
      <c r="T15" s="37">
        <f t="shared" si="0"/>
        <v>0</v>
      </c>
      <c r="U15" s="37">
        <f t="shared" si="0"/>
        <v>0</v>
      </c>
      <c r="V15" s="37">
        <f t="shared" si="0"/>
        <v>0</v>
      </c>
      <c r="W15" s="37">
        <f t="shared" si="0"/>
        <v>0</v>
      </c>
      <c r="X15" s="37">
        <f t="shared" si="0"/>
        <v>0</v>
      </c>
      <c r="Y15" s="37">
        <f t="shared" si="0"/>
        <v>0</v>
      </c>
      <c r="Z15" s="37">
        <f t="shared" si="0"/>
        <v>0</v>
      </c>
      <c r="AA15" s="37">
        <f t="shared" si="0"/>
        <v>0</v>
      </c>
      <c r="AB15" s="37">
        <f t="shared" si="0"/>
        <v>0</v>
      </c>
      <c r="AC15" s="37">
        <f t="shared" si="0"/>
        <v>30765.46</v>
      </c>
      <c r="AD15" s="37">
        <f t="shared" si="0"/>
        <v>469108.09</v>
      </c>
      <c r="AE15" s="37">
        <f t="shared" si="0"/>
        <v>0</v>
      </c>
      <c r="AF15" s="38" t="s">
        <v>34</v>
      </c>
      <c r="AG15" s="38" t="s">
        <v>34</v>
      </c>
      <c r="AH15" s="39" t="s">
        <v>34</v>
      </c>
      <c r="AT15" s="4" t="e">
        <f>VLOOKUP(C15,AW:AX,2,FALSE)</f>
        <v>#N/A</v>
      </c>
    </row>
    <row r="16" spans="1:46" s="4" customFormat="1" ht="30.75" x14ac:dyDescent="0.45">
      <c r="A16" s="4">
        <v>1</v>
      </c>
      <c r="B16" s="52">
        <v>1</v>
      </c>
      <c r="C16" s="53" t="s">
        <v>93</v>
      </c>
      <c r="D16" s="37">
        <v>1217400.68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386.2</v>
      </c>
      <c r="N16" s="37">
        <v>1209598.77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0</v>
      </c>
      <c r="AA16" s="37">
        <v>0</v>
      </c>
      <c r="AB16" s="37">
        <v>0</v>
      </c>
      <c r="AC16" s="37">
        <v>7801.91</v>
      </c>
      <c r="AD16" s="37">
        <v>0</v>
      </c>
      <c r="AE16" s="37">
        <v>0</v>
      </c>
      <c r="AF16" s="40" t="s">
        <v>73</v>
      </c>
      <c r="AG16" s="40">
        <v>2020</v>
      </c>
      <c r="AH16" s="41">
        <v>2020</v>
      </c>
      <c r="AT16" s="4" t="e">
        <f>VLOOKUP(C16,AW:AX,2,FALSE)</f>
        <v>#N/A</v>
      </c>
    </row>
    <row r="17" spans="1:46" s="4" customFormat="1" ht="30.75" x14ac:dyDescent="0.45">
      <c r="A17" s="4">
        <v>1</v>
      </c>
      <c r="B17" s="52">
        <v>2</v>
      </c>
      <c r="C17" s="53" t="s">
        <v>95</v>
      </c>
      <c r="D17" s="37">
        <v>3757493.57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2995.9</v>
      </c>
      <c r="R17" s="42">
        <v>3560240.43</v>
      </c>
      <c r="S17" s="37">
        <v>0</v>
      </c>
      <c r="T17" s="37">
        <v>0</v>
      </c>
      <c r="U17" s="37">
        <v>0</v>
      </c>
      <c r="V17" s="37">
        <v>0</v>
      </c>
      <c r="W17" s="37">
        <v>0</v>
      </c>
      <c r="X17" s="37">
        <v>0</v>
      </c>
      <c r="Y17" s="37">
        <v>0</v>
      </c>
      <c r="Z17" s="37">
        <v>0</v>
      </c>
      <c r="AA17" s="37">
        <v>0</v>
      </c>
      <c r="AB17" s="37">
        <v>0</v>
      </c>
      <c r="AC17" s="37">
        <v>22963.55</v>
      </c>
      <c r="AD17" s="43">
        <v>174289.59</v>
      </c>
      <c r="AE17" s="37">
        <v>0</v>
      </c>
      <c r="AF17" s="40">
        <v>2020</v>
      </c>
      <c r="AG17" s="40">
        <v>2020</v>
      </c>
      <c r="AH17" s="41">
        <v>2020</v>
      </c>
      <c r="AT17" s="4" t="e">
        <f>VLOOKUP(C17,AW:AX,2,FALSE)</f>
        <v>#N/A</v>
      </c>
    </row>
    <row r="18" spans="1:46" s="4" customFormat="1" ht="41.25" customHeight="1" x14ac:dyDescent="0.45">
      <c r="A18" s="4">
        <v>1</v>
      </c>
      <c r="B18" s="52">
        <v>3</v>
      </c>
      <c r="C18" s="53" t="s">
        <v>97</v>
      </c>
      <c r="D18" s="37">
        <v>174120.8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  <c r="Z18" s="37">
        <v>0</v>
      </c>
      <c r="AA18" s="37">
        <v>0</v>
      </c>
      <c r="AB18" s="37">
        <v>0</v>
      </c>
      <c r="AC18" s="37">
        <v>0</v>
      </c>
      <c r="AD18" s="37">
        <v>174120.8</v>
      </c>
      <c r="AE18" s="37">
        <v>0</v>
      </c>
      <c r="AF18" s="40">
        <v>2020</v>
      </c>
      <c r="AG18" s="40" t="s">
        <v>73</v>
      </c>
      <c r="AH18" s="41" t="s">
        <v>73</v>
      </c>
      <c r="AT18" s="4" t="e">
        <f>VLOOKUP(C18,AW:AX,2,FALSE)</f>
        <v>#N/A</v>
      </c>
    </row>
    <row r="19" spans="1:46" s="4" customFormat="1" ht="30.75" x14ac:dyDescent="0.45">
      <c r="A19" s="4">
        <v>1</v>
      </c>
      <c r="B19" s="52">
        <v>4</v>
      </c>
      <c r="C19" s="53" t="s">
        <v>98</v>
      </c>
      <c r="D19" s="37">
        <v>6300657.04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37">
        <v>4</v>
      </c>
      <c r="L19" s="37">
        <v>6300657.04</v>
      </c>
      <c r="M19" s="37">
        <v>0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v>0</v>
      </c>
      <c r="V19" s="37">
        <v>0</v>
      </c>
      <c r="W19" s="37">
        <v>0</v>
      </c>
      <c r="X19" s="37">
        <v>0</v>
      </c>
      <c r="Y19" s="37">
        <v>0</v>
      </c>
      <c r="Z19" s="37">
        <v>0</v>
      </c>
      <c r="AA19" s="37">
        <v>0</v>
      </c>
      <c r="AB19" s="37">
        <v>0</v>
      </c>
      <c r="AC19" s="37">
        <v>0</v>
      </c>
      <c r="AD19" s="37">
        <v>0</v>
      </c>
      <c r="AE19" s="37">
        <v>0</v>
      </c>
      <c r="AF19" s="40" t="s">
        <v>73</v>
      </c>
      <c r="AG19" s="40">
        <v>2020</v>
      </c>
      <c r="AH19" s="41" t="s">
        <v>73</v>
      </c>
    </row>
    <row r="20" spans="1:46" s="4" customFormat="1" ht="30.75" x14ac:dyDescent="0.45">
      <c r="A20" s="4">
        <v>1</v>
      </c>
      <c r="B20" s="52">
        <v>5</v>
      </c>
      <c r="C20" s="53" t="s">
        <v>67</v>
      </c>
      <c r="D20" s="37">
        <v>120697.7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  <c r="Z20" s="37">
        <v>0</v>
      </c>
      <c r="AA20" s="37">
        <v>0</v>
      </c>
      <c r="AB20" s="37">
        <v>0</v>
      </c>
      <c r="AC20" s="37">
        <v>0</v>
      </c>
      <c r="AD20" s="37">
        <v>120697.7</v>
      </c>
      <c r="AE20" s="37">
        <v>0</v>
      </c>
      <c r="AF20" s="40">
        <v>2020</v>
      </c>
      <c r="AG20" s="40" t="s">
        <v>73</v>
      </c>
      <c r="AH20" s="41" t="s">
        <v>73</v>
      </c>
    </row>
    <row r="21" spans="1:46" s="6" customFormat="1" ht="72.75" customHeight="1" x14ac:dyDescent="0.45">
      <c r="B21" s="61" t="s">
        <v>107</v>
      </c>
      <c r="C21" s="62"/>
      <c r="D21" s="37">
        <f>SUM(D22:D28)</f>
        <v>62970834.239999995</v>
      </c>
      <c r="E21" s="37">
        <f t="shared" ref="E21:AE21" si="1">SUM(E22:E28)</f>
        <v>1687981.85</v>
      </c>
      <c r="F21" s="37">
        <f t="shared" si="1"/>
        <v>3794416.2800000003</v>
      </c>
      <c r="G21" s="37">
        <f t="shared" si="1"/>
        <v>8172581.8799999999</v>
      </c>
      <c r="H21" s="37">
        <f t="shared" si="1"/>
        <v>3136482.6500000004</v>
      </c>
      <c r="I21" s="37">
        <f t="shared" si="1"/>
        <v>6112887.9399999995</v>
      </c>
      <c r="J21" s="37">
        <f t="shared" si="1"/>
        <v>0</v>
      </c>
      <c r="K21" s="37">
        <f t="shared" si="1"/>
        <v>6</v>
      </c>
      <c r="L21" s="37">
        <f t="shared" si="1"/>
        <v>13433212</v>
      </c>
      <c r="M21" s="37">
        <f t="shared" si="1"/>
        <v>0</v>
      </c>
      <c r="N21" s="37">
        <f t="shared" si="1"/>
        <v>0</v>
      </c>
      <c r="O21" s="37">
        <f t="shared" si="1"/>
        <v>0</v>
      </c>
      <c r="P21" s="37">
        <f t="shared" si="1"/>
        <v>0</v>
      </c>
      <c r="Q21" s="37">
        <f t="shared" si="1"/>
        <v>13569.8</v>
      </c>
      <c r="R21" s="37">
        <f t="shared" si="1"/>
        <v>25211533.380000003</v>
      </c>
      <c r="S21" s="37">
        <f t="shared" si="1"/>
        <v>0</v>
      </c>
      <c r="T21" s="37">
        <f t="shared" si="1"/>
        <v>0</v>
      </c>
      <c r="U21" s="37">
        <f t="shared" si="1"/>
        <v>0</v>
      </c>
      <c r="V21" s="37">
        <f t="shared" si="1"/>
        <v>0</v>
      </c>
      <c r="W21" s="37">
        <f t="shared" si="1"/>
        <v>0</v>
      </c>
      <c r="X21" s="37">
        <f t="shared" si="1"/>
        <v>0</v>
      </c>
      <c r="Y21" s="37">
        <f t="shared" si="1"/>
        <v>0</v>
      </c>
      <c r="Z21" s="37">
        <f t="shared" si="1"/>
        <v>0</v>
      </c>
      <c r="AA21" s="37">
        <f t="shared" si="1"/>
        <v>0</v>
      </c>
      <c r="AB21" s="37">
        <f t="shared" si="1"/>
        <v>0</v>
      </c>
      <c r="AC21" s="37">
        <f t="shared" si="1"/>
        <v>721738.26</v>
      </c>
      <c r="AD21" s="37">
        <f t="shared" si="1"/>
        <v>700000</v>
      </c>
      <c r="AE21" s="37">
        <f t="shared" si="1"/>
        <v>0</v>
      </c>
      <c r="AF21" s="38" t="s">
        <v>34</v>
      </c>
      <c r="AG21" s="38" t="s">
        <v>34</v>
      </c>
      <c r="AH21" s="39" t="s">
        <v>34</v>
      </c>
    </row>
    <row r="22" spans="1:46" s="6" customFormat="1" ht="30.75" x14ac:dyDescent="0.45">
      <c r="B22" s="54">
        <v>1</v>
      </c>
      <c r="C22" s="54" t="s">
        <v>67</v>
      </c>
      <c r="D22" s="44">
        <v>8863212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4</v>
      </c>
      <c r="L22" s="44">
        <v>8863212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5" t="s">
        <v>73</v>
      </c>
      <c r="AG22" s="45">
        <v>2021</v>
      </c>
      <c r="AH22" s="45" t="s">
        <v>73</v>
      </c>
    </row>
    <row r="23" spans="1:46" s="6" customFormat="1" ht="30.75" x14ac:dyDescent="0.45">
      <c r="B23" s="54">
        <v>2</v>
      </c>
      <c r="C23" s="54" t="s">
        <v>100</v>
      </c>
      <c r="D23" s="44">
        <v>7201018.8100000005</v>
      </c>
      <c r="E23" s="44">
        <v>601798.30000000005</v>
      </c>
      <c r="F23" s="44">
        <v>1360064.57</v>
      </c>
      <c r="G23" s="44">
        <v>2159210.9500000002</v>
      </c>
      <c r="H23" s="44">
        <v>1072260.3</v>
      </c>
      <c r="I23" s="44">
        <v>1605699.19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0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0</v>
      </c>
      <c r="AC23" s="44">
        <v>101985.5</v>
      </c>
      <c r="AD23" s="44">
        <v>300000</v>
      </c>
      <c r="AE23" s="44">
        <v>0</v>
      </c>
      <c r="AF23" s="45">
        <v>2021</v>
      </c>
      <c r="AG23" s="45">
        <v>2021</v>
      </c>
      <c r="AH23" s="45">
        <v>2021</v>
      </c>
    </row>
    <row r="24" spans="1:46" s="6" customFormat="1" ht="30.75" x14ac:dyDescent="0.45">
      <c r="B24" s="54">
        <v>3</v>
      </c>
      <c r="C24" s="54" t="s">
        <v>101</v>
      </c>
      <c r="D24" s="44">
        <v>5661983.8399999999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2476.9</v>
      </c>
      <c r="R24" s="44">
        <v>5381264.8700000001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80718.97</v>
      </c>
      <c r="AD24" s="44">
        <v>200000</v>
      </c>
      <c r="AE24" s="44">
        <v>0</v>
      </c>
      <c r="AF24" s="45">
        <v>2021</v>
      </c>
      <c r="AG24" s="45">
        <v>2021</v>
      </c>
      <c r="AH24" s="45">
        <v>2021</v>
      </c>
    </row>
    <row r="25" spans="1:46" s="6" customFormat="1" ht="30.75" x14ac:dyDescent="0.45">
      <c r="B25" s="54">
        <v>4</v>
      </c>
      <c r="C25" s="54" t="s">
        <v>92</v>
      </c>
      <c r="D25" s="44">
        <v>16346897.049999999</v>
      </c>
      <c r="E25" s="44">
        <v>1086183.55</v>
      </c>
      <c r="F25" s="44">
        <v>2434351.71</v>
      </c>
      <c r="G25" s="44">
        <v>6013370.9299999997</v>
      </c>
      <c r="H25" s="44">
        <v>2064222.35</v>
      </c>
      <c r="I25" s="44">
        <v>4507188.75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0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0</v>
      </c>
      <c r="AC25" s="44">
        <v>241579.76</v>
      </c>
      <c r="AD25" s="44">
        <v>0</v>
      </c>
      <c r="AE25" s="44">
        <v>0</v>
      </c>
      <c r="AF25" s="45" t="s">
        <v>73</v>
      </c>
      <c r="AG25" s="45">
        <v>2021</v>
      </c>
      <c r="AH25" s="45">
        <v>2021</v>
      </c>
    </row>
    <row r="26" spans="1:46" s="6" customFormat="1" ht="30.75" x14ac:dyDescent="0.45">
      <c r="B26" s="54">
        <v>5</v>
      </c>
      <c r="C26" s="54" t="s">
        <v>97</v>
      </c>
      <c r="D26" s="44">
        <v>14315249.970000001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8596</v>
      </c>
      <c r="R26" s="44">
        <v>14103694.550000001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211555.42</v>
      </c>
      <c r="AD26" s="44">
        <v>0</v>
      </c>
      <c r="AE26" s="44">
        <v>0</v>
      </c>
      <c r="AF26" s="45" t="s">
        <v>73</v>
      </c>
      <c r="AG26" s="45">
        <v>2021</v>
      </c>
      <c r="AH26" s="45">
        <v>2021</v>
      </c>
    </row>
    <row r="27" spans="1:46" s="6" customFormat="1" ht="30.75" x14ac:dyDescent="0.45">
      <c r="B27" s="54">
        <v>6</v>
      </c>
      <c r="C27" s="54" t="s">
        <v>102</v>
      </c>
      <c r="D27" s="44">
        <v>4570000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2</v>
      </c>
      <c r="L27" s="44">
        <v>4570000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4">
        <v>0</v>
      </c>
      <c r="U27" s="44">
        <v>0</v>
      </c>
      <c r="V27" s="44">
        <v>0</v>
      </c>
      <c r="W27" s="44">
        <v>0</v>
      </c>
      <c r="X27" s="44">
        <v>0</v>
      </c>
      <c r="Y27" s="44">
        <v>0</v>
      </c>
      <c r="Z27" s="44">
        <v>0</v>
      </c>
      <c r="AA27" s="44">
        <v>0</v>
      </c>
      <c r="AB27" s="44">
        <v>0</v>
      </c>
      <c r="AC27" s="44">
        <v>0</v>
      </c>
      <c r="AD27" s="44">
        <v>0</v>
      </c>
      <c r="AE27" s="44">
        <v>0</v>
      </c>
      <c r="AF27" s="45" t="s">
        <v>73</v>
      </c>
      <c r="AG27" s="45">
        <v>2021</v>
      </c>
      <c r="AH27" s="45" t="s">
        <v>73</v>
      </c>
    </row>
    <row r="28" spans="1:46" s="6" customFormat="1" ht="30.75" x14ac:dyDescent="0.45">
      <c r="B28" s="54">
        <v>7</v>
      </c>
      <c r="C28" s="54" t="s">
        <v>104</v>
      </c>
      <c r="D28" s="44">
        <v>6012472.5700000003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2496.9</v>
      </c>
      <c r="R28" s="44">
        <v>5726573.96</v>
      </c>
      <c r="S28" s="44">
        <v>0</v>
      </c>
      <c r="T28" s="44">
        <v>0</v>
      </c>
      <c r="U28" s="44">
        <v>0</v>
      </c>
      <c r="V28" s="44">
        <v>0</v>
      </c>
      <c r="W28" s="44">
        <v>0</v>
      </c>
      <c r="X28" s="44">
        <v>0</v>
      </c>
      <c r="Y28" s="44">
        <v>0</v>
      </c>
      <c r="Z28" s="44">
        <v>0</v>
      </c>
      <c r="AA28" s="44">
        <v>0</v>
      </c>
      <c r="AB28" s="44">
        <v>0</v>
      </c>
      <c r="AC28" s="44">
        <v>85898.61</v>
      </c>
      <c r="AD28" s="44">
        <v>200000</v>
      </c>
      <c r="AE28" s="44">
        <v>0</v>
      </c>
      <c r="AF28" s="45">
        <v>2021</v>
      </c>
      <c r="AG28" s="45">
        <v>2021</v>
      </c>
      <c r="AH28" s="45">
        <v>2021</v>
      </c>
    </row>
    <row r="29" spans="1:46" s="6" customFormat="1" ht="74.25" customHeight="1" x14ac:dyDescent="0.45">
      <c r="B29" s="61" t="s">
        <v>105</v>
      </c>
      <c r="C29" s="62"/>
      <c r="D29" s="37">
        <f>SUM(D30:D31)</f>
        <v>21856214.649999999</v>
      </c>
      <c r="E29" s="37">
        <f t="shared" ref="E29:AE29" si="2">SUM(E30:E31)</f>
        <v>564251.4</v>
      </c>
      <c r="F29" s="37">
        <f t="shared" si="2"/>
        <v>1368969.5</v>
      </c>
      <c r="G29" s="37">
        <f t="shared" si="2"/>
        <v>1773880.4000000001</v>
      </c>
      <c r="H29" s="37">
        <f t="shared" si="2"/>
        <v>1005360.8</v>
      </c>
      <c r="I29" s="37">
        <f t="shared" si="2"/>
        <v>2430648.5</v>
      </c>
      <c r="J29" s="37">
        <f t="shared" si="2"/>
        <v>0</v>
      </c>
      <c r="K29" s="37">
        <f t="shared" si="2"/>
        <v>0</v>
      </c>
      <c r="L29" s="37">
        <f t="shared" si="2"/>
        <v>0</v>
      </c>
      <c r="M29" s="37">
        <f t="shared" si="2"/>
        <v>0</v>
      </c>
      <c r="N29" s="37">
        <f t="shared" si="2"/>
        <v>0</v>
      </c>
      <c r="O29" s="37">
        <f t="shared" si="2"/>
        <v>0</v>
      </c>
      <c r="P29" s="37">
        <f t="shared" si="2"/>
        <v>0</v>
      </c>
      <c r="Q29" s="37">
        <f t="shared" si="2"/>
        <v>7025.9</v>
      </c>
      <c r="R29" s="37">
        <f t="shared" si="2"/>
        <v>13897494.970000001</v>
      </c>
      <c r="S29" s="37">
        <f t="shared" si="2"/>
        <v>0</v>
      </c>
      <c r="T29" s="37">
        <f t="shared" si="2"/>
        <v>0</v>
      </c>
      <c r="U29" s="37">
        <f t="shared" si="2"/>
        <v>0</v>
      </c>
      <c r="V29" s="37">
        <f t="shared" si="2"/>
        <v>0</v>
      </c>
      <c r="W29" s="37">
        <f t="shared" si="2"/>
        <v>0</v>
      </c>
      <c r="X29" s="37">
        <f t="shared" si="2"/>
        <v>0</v>
      </c>
      <c r="Y29" s="37">
        <f t="shared" si="2"/>
        <v>0</v>
      </c>
      <c r="Z29" s="37">
        <f t="shared" si="2"/>
        <v>0</v>
      </c>
      <c r="AA29" s="37">
        <f t="shared" si="2"/>
        <v>0</v>
      </c>
      <c r="AB29" s="37">
        <f t="shared" si="2"/>
        <v>0</v>
      </c>
      <c r="AC29" s="37">
        <f t="shared" si="2"/>
        <v>315609.08</v>
      </c>
      <c r="AD29" s="37">
        <f t="shared" si="2"/>
        <v>500000</v>
      </c>
      <c r="AE29" s="37">
        <f t="shared" si="2"/>
        <v>0</v>
      </c>
      <c r="AF29" s="38" t="s">
        <v>34</v>
      </c>
      <c r="AG29" s="38" t="s">
        <v>34</v>
      </c>
      <c r="AH29" s="39" t="s">
        <v>34</v>
      </c>
    </row>
    <row r="30" spans="1:46" s="6" customFormat="1" ht="30.75" x14ac:dyDescent="0.45">
      <c r="B30" s="55">
        <v>1</v>
      </c>
      <c r="C30" s="53" t="s">
        <v>68</v>
      </c>
      <c r="D30" s="37">
        <v>7550257.2599999998</v>
      </c>
      <c r="E30" s="37">
        <v>564251.4</v>
      </c>
      <c r="F30" s="37">
        <v>1368969.5</v>
      </c>
      <c r="G30" s="37">
        <v>1773880.4000000001</v>
      </c>
      <c r="H30" s="37">
        <v>1005360.8</v>
      </c>
      <c r="I30" s="37">
        <v>2430648.5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107146.66</v>
      </c>
      <c r="AD30" s="37">
        <v>300000</v>
      </c>
      <c r="AE30" s="37">
        <v>0</v>
      </c>
      <c r="AF30" s="40">
        <v>2022</v>
      </c>
      <c r="AG30" s="40">
        <v>2022</v>
      </c>
      <c r="AH30" s="41">
        <v>2022</v>
      </c>
    </row>
    <row r="31" spans="1:46" s="6" customFormat="1" ht="30.75" x14ac:dyDescent="0.45">
      <c r="B31" s="55">
        <v>2</v>
      </c>
      <c r="C31" s="53" t="s">
        <v>69</v>
      </c>
      <c r="D31" s="37">
        <v>14305957.390000001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7025.9</v>
      </c>
      <c r="R31" s="37">
        <v>13897494.970000001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  <c r="Z31" s="37">
        <v>0</v>
      </c>
      <c r="AA31" s="37">
        <v>0</v>
      </c>
      <c r="AB31" s="37">
        <v>0</v>
      </c>
      <c r="AC31" s="37">
        <v>208462.42</v>
      </c>
      <c r="AD31" s="37">
        <v>200000</v>
      </c>
      <c r="AE31" s="37">
        <v>0</v>
      </c>
      <c r="AF31" s="40">
        <v>2022</v>
      </c>
      <c r="AG31" s="40">
        <v>2022</v>
      </c>
      <c r="AH31" s="41">
        <v>2022</v>
      </c>
    </row>
    <row r="32" spans="1:46" ht="55.5" customHeight="1" x14ac:dyDescent="0.25"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</row>
    <row r="33" spans="2:40" ht="55.5" customHeight="1" x14ac:dyDescent="0.25"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</row>
    <row r="34" spans="2:40" ht="50.25" x14ac:dyDescent="0.7">
      <c r="B34" s="58" t="s">
        <v>108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</row>
    <row r="35" spans="2:40" ht="61.5" x14ac:dyDescent="0.85"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</row>
    <row r="36" spans="2:40" x14ac:dyDescent="0.25"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</row>
    <row r="37" spans="2:40" x14ac:dyDescent="0.25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</row>
    <row r="38" spans="2:40" x14ac:dyDescent="0.25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</row>
    <row r="39" spans="2:40" x14ac:dyDescent="0.25"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2:40" x14ac:dyDescent="0.25"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  <row r="41" spans="2:40" x14ac:dyDescent="0.25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</row>
    <row r="42" spans="2:40" x14ac:dyDescent="0.25"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</row>
    <row r="43" spans="2:40" x14ac:dyDescent="0.25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</row>
    <row r="44" spans="2:40" x14ac:dyDescent="0.25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</row>
    <row r="45" spans="2:40" x14ac:dyDescent="0.25"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</row>
    <row r="46" spans="2:40" x14ac:dyDescent="0.25"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</row>
  </sheetData>
  <mergeCells count="38">
    <mergeCell ref="B5:AN5"/>
    <mergeCell ref="J9:J12"/>
    <mergeCell ref="E9:E12"/>
    <mergeCell ref="F9:F12"/>
    <mergeCell ref="G9:G12"/>
    <mergeCell ref="AG7:AG13"/>
    <mergeCell ref="AH7:AH13"/>
    <mergeCell ref="E8:J8"/>
    <mergeCell ref="K8:L12"/>
    <mergeCell ref="M8:N12"/>
    <mergeCell ref="O8:P12"/>
    <mergeCell ref="H9:H12"/>
    <mergeCell ref="I9:I12"/>
    <mergeCell ref="W3:AN3"/>
    <mergeCell ref="AC8:AC12"/>
    <mergeCell ref="AD8:AD12"/>
    <mergeCell ref="Q8:R12"/>
    <mergeCell ref="S8:T12"/>
    <mergeCell ref="U8:U12"/>
    <mergeCell ref="Y8:Y12"/>
    <mergeCell ref="Z8:Z12"/>
    <mergeCell ref="AA8:AA12"/>
    <mergeCell ref="AB8:AB12"/>
    <mergeCell ref="V8:V12"/>
    <mergeCell ref="W8:W12"/>
    <mergeCell ref="X8:X12"/>
    <mergeCell ref="E7:T7"/>
    <mergeCell ref="AF7:AF13"/>
    <mergeCell ref="AG4:AN4"/>
    <mergeCell ref="B34:AN34"/>
    <mergeCell ref="U7:AE7"/>
    <mergeCell ref="AE8:AE12"/>
    <mergeCell ref="B15:C15"/>
    <mergeCell ref="B21:C21"/>
    <mergeCell ref="B29:C29"/>
    <mergeCell ref="B7:B13"/>
    <mergeCell ref="C7:C13"/>
    <mergeCell ref="D7:D12"/>
  </mergeCells>
  <pageMargins left="0.25" right="0.25" top="0.75" bottom="0.75" header="0.3" footer="0.3"/>
  <pageSetup paperSize="9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zoomScale="50" zoomScaleNormal="50" workbookViewId="0">
      <selection activeCell="M2" sqref="M2:U3"/>
    </sheetView>
  </sheetViews>
  <sheetFormatPr defaultRowHeight="15" x14ac:dyDescent="0.25"/>
  <cols>
    <col min="1" max="1" width="12.5703125" customWidth="1"/>
    <col min="2" max="2" width="66.28515625" customWidth="1"/>
    <col min="3" max="3" width="15.85546875" customWidth="1"/>
    <col min="4" max="4" width="17.85546875" customWidth="1"/>
    <col min="5" max="5" width="35.5703125" customWidth="1"/>
    <col min="6" max="6" width="16.85546875" customWidth="1"/>
    <col min="7" max="7" width="17" customWidth="1"/>
    <col min="8" max="8" width="23.85546875" customWidth="1"/>
    <col min="9" max="9" width="22.5703125" customWidth="1"/>
    <col min="10" max="10" width="26.140625" customWidth="1"/>
    <col min="11" max="11" width="26.7109375" customWidth="1"/>
    <col min="12" max="12" width="24.140625" customWidth="1"/>
    <col min="13" max="13" width="35.7109375" customWidth="1"/>
    <col min="14" max="14" width="64.28515625" customWidth="1"/>
    <col min="15" max="15" width="35" customWidth="1"/>
    <col min="16" max="16" width="18.140625" hidden="1" customWidth="1"/>
    <col min="17" max="17" width="23.7109375" hidden="1" customWidth="1"/>
    <col min="18" max="18" width="25.85546875" hidden="1" customWidth="1"/>
    <col min="19" max="19" width="26.28515625" customWidth="1"/>
    <col min="20" max="20" width="18.85546875" customWidth="1"/>
    <col min="21" max="21" width="15.7109375" bestFit="1" customWidth="1"/>
  </cols>
  <sheetData>
    <row r="1" spans="1:21" ht="31.5" x14ac:dyDescent="0.5">
      <c r="A1" s="3"/>
      <c r="B1" s="3"/>
      <c r="C1" s="3"/>
      <c r="D1" s="3"/>
      <c r="E1" s="76"/>
      <c r="F1" s="76"/>
      <c r="G1" s="3"/>
      <c r="H1" s="3"/>
      <c r="I1" s="3"/>
      <c r="J1" s="3"/>
      <c r="K1" s="9"/>
      <c r="L1" s="10"/>
      <c r="M1" s="77" t="s">
        <v>75</v>
      </c>
      <c r="N1" s="77"/>
      <c r="O1" s="77"/>
      <c r="P1" s="77"/>
      <c r="Q1" s="77"/>
      <c r="R1" s="77"/>
      <c r="S1" s="77"/>
      <c r="T1" s="77"/>
      <c r="U1" s="77"/>
    </row>
    <row r="2" spans="1:21" ht="56.25" customHeight="1" x14ac:dyDescent="0.25">
      <c r="A2" s="3"/>
      <c r="B2" s="3"/>
      <c r="C2" s="3"/>
      <c r="D2" s="3"/>
      <c r="E2" s="11"/>
      <c r="F2" s="3"/>
      <c r="G2" s="3"/>
      <c r="H2" s="3"/>
      <c r="I2" s="3"/>
      <c r="J2" s="3"/>
      <c r="K2" s="9"/>
      <c r="L2" s="10"/>
      <c r="M2" s="78" t="s">
        <v>110</v>
      </c>
      <c r="N2" s="78"/>
      <c r="O2" s="78"/>
      <c r="P2" s="78"/>
      <c r="Q2" s="78"/>
      <c r="R2" s="78"/>
      <c r="S2" s="78"/>
      <c r="T2" s="78"/>
      <c r="U2" s="78"/>
    </row>
    <row r="3" spans="1:21" ht="127.5" customHeight="1" x14ac:dyDescent="0.25">
      <c r="A3" s="3"/>
      <c r="B3" s="3"/>
      <c r="C3" s="3"/>
      <c r="D3" s="3"/>
      <c r="E3" s="11"/>
      <c r="F3" s="3"/>
      <c r="G3" s="3"/>
      <c r="H3" s="3"/>
      <c r="I3" s="3"/>
      <c r="J3" s="3"/>
      <c r="K3" s="9"/>
      <c r="L3" s="10"/>
      <c r="M3" s="78"/>
      <c r="N3" s="78"/>
      <c r="O3" s="78"/>
      <c r="P3" s="78"/>
      <c r="Q3" s="78"/>
      <c r="R3" s="78"/>
      <c r="S3" s="78"/>
      <c r="T3" s="78"/>
      <c r="U3" s="78"/>
    </row>
    <row r="4" spans="1:21" ht="90" customHeight="1" x14ac:dyDescent="0.25">
      <c r="A4" s="79" t="s">
        <v>76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</row>
    <row r="5" spans="1:21" ht="130.5" customHeight="1" x14ac:dyDescent="0.25">
      <c r="A5" s="83" t="s">
        <v>0</v>
      </c>
      <c r="B5" s="83" t="s">
        <v>35</v>
      </c>
      <c r="C5" s="83" t="s">
        <v>36</v>
      </c>
      <c r="D5" s="83"/>
      <c r="E5" s="82" t="s">
        <v>37</v>
      </c>
      <c r="F5" s="82" t="s">
        <v>38</v>
      </c>
      <c r="G5" s="82" t="s">
        <v>39</v>
      </c>
      <c r="H5" s="82" t="s">
        <v>40</v>
      </c>
      <c r="I5" s="83" t="s">
        <v>41</v>
      </c>
      <c r="J5" s="83"/>
      <c r="K5" s="85" t="s">
        <v>42</v>
      </c>
      <c r="L5" s="87" t="s">
        <v>43</v>
      </c>
      <c r="M5" s="87" t="s">
        <v>44</v>
      </c>
      <c r="N5" s="83" t="s">
        <v>45</v>
      </c>
      <c r="O5" s="81" t="s">
        <v>46</v>
      </c>
      <c r="P5" s="81"/>
      <c r="Q5" s="81"/>
      <c r="R5" s="81"/>
      <c r="S5" s="80" t="s">
        <v>47</v>
      </c>
      <c r="T5" s="80" t="s">
        <v>48</v>
      </c>
    </row>
    <row r="6" spans="1:21" ht="118.5" customHeight="1" x14ac:dyDescent="0.25">
      <c r="A6" s="83"/>
      <c r="B6" s="83"/>
      <c r="C6" s="82" t="s">
        <v>49</v>
      </c>
      <c r="D6" s="82" t="s">
        <v>50</v>
      </c>
      <c r="E6" s="83"/>
      <c r="F6" s="83"/>
      <c r="G6" s="83"/>
      <c r="H6" s="83"/>
      <c r="I6" s="82" t="s">
        <v>51</v>
      </c>
      <c r="J6" s="82" t="s">
        <v>52</v>
      </c>
      <c r="K6" s="86"/>
      <c r="L6" s="87"/>
      <c r="M6" s="87"/>
      <c r="N6" s="83"/>
      <c r="O6" s="80" t="s">
        <v>51</v>
      </c>
      <c r="P6" s="80" t="s">
        <v>53</v>
      </c>
      <c r="Q6" s="80" t="s">
        <v>54</v>
      </c>
      <c r="R6" s="80" t="s">
        <v>55</v>
      </c>
      <c r="S6" s="81"/>
      <c r="T6" s="81"/>
    </row>
    <row r="7" spans="1:21" ht="255.75" customHeight="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6"/>
      <c r="L7" s="87"/>
      <c r="M7" s="87"/>
      <c r="N7" s="83"/>
      <c r="O7" s="81"/>
      <c r="P7" s="80"/>
      <c r="Q7" s="80"/>
      <c r="R7" s="80"/>
      <c r="S7" s="81"/>
      <c r="T7" s="81"/>
    </row>
    <row r="8" spans="1:21" ht="30.75" x14ac:dyDescent="0.25">
      <c r="A8" s="84"/>
      <c r="B8" s="84"/>
      <c r="C8" s="84"/>
      <c r="D8" s="84"/>
      <c r="E8" s="83"/>
      <c r="F8" s="84"/>
      <c r="G8" s="84"/>
      <c r="H8" s="49" t="s">
        <v>32</v>
      </c>
      <c r="I8" s="49" t="s">
        <v>32</v>
      </c>
      <c r="J8" s="49" t="s">
        <v>32</v>
      </c>
      <c r="K8" s="50" t="s">
        <v>56</v>
      </c>
      <c r="L8" s="87"/>
      <c r="M8" s="87"/>
      <c r="N8" s="84"/>
      <c r="O8" s="51" t="s">
        <v>30</v>
      </c>
      <c r="P8" s="51" t="s">
        <v>30</v>
      </c>
      <c r="Q8" s="51" t="s">
        <v>30</v>
      </c>
      <c r="R8" s="51" t="s">
        <v>30</v>
      </c>
      <c r="S8" s="51" t="s">
        <v>57</v>
      </c>
      <c r="T8" s="51" t="s">
        <v>57</v>
      </c>
    </row>
    <row r="9" spans="1:21" s="12" customFormat="1" ht="33.75" x14ac:dyDescent="0.5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  <c r="I9" s="32">
        <v>9</v>
      </c>
      <c r="J9" s="32">
        <v>10</v>
      </c>
      <c r="K9" s="33">
        <v>11</v>
      </c>
      <c r="L9" s="32">
        <v>12</v>
      </c>
      <c r="M9" s="32">
        <v>13</v>
      </c>
      <c r="N9" s="32">
        <v>14</v>
      </c>
      <c r="O9" s="32">
        <v>15</v>
      </c>
      <c r="P9" s="32">
        <v>16</v>
      </c>
      <c r="Q9" s="32">
        <v>17</v>
      </c>
      <c r="R9" s="32">
        <v>18</v>
      </c>
      <c r="S9" s="32">
        <v>16</v>
      </c>
      <c r="T9" s="32">
        <v>17</v>
      </c>
    </row>
    <row r="10" spans="1:21" s="5" customFormat="1" ht="49.5" customHeight="1" x14ac:dyDescent="0.35">
      <c r="A10" s="72" t="s">
        <v>72</v>
      </c>
      <c r="B10" s="73"/>
      <c r="C10" s="22" t="s">
        <v>82</v>
      </c>
      <c r="D10" s="22" t="s">
        <v>82</v>
      </c>
      <c r="E10" s="22" t="s">
        <v>82</v>
      </c>
      <c r="F10" s="22" t="s">
        <v>82</v>
      </c>
      <c r="G10" s="22" t="s">
        <v>82</v>
      </c>
      <c r="H10" s="23">
        <f>SUM(H11:H15)</f>
        <v>38189.1</v>
      </c>
      <c r="I10" s="23">
        <f>SUM(I11:I15)</f>
        <v>33999.300000000003</v>
      </c>
      <c r="J10" s="23">
        <f>SUM(J11:J15)</f>
        <v>33586.1</v>
      </c>
      <c r="K10" s="24">
        <f>SUM(K11:K15)</f>
        <v>1569</v>
      </c>
      <c r="L10" s="22" t="s">
        <v>82</v>
      </c>
      <c r="M10" s="22" t="s">
        <v>82</v>
      </c>
      <c r="N10" s="25" t="s">
        <v>82</v>
      </c>
      <c r="O10" s="23">
        <f>SUM(O11:O15)</f>
        <v>11570369.789999999</v>
      </c>
      <c r="P10" s="23">
        <f>SUM(P11:P15)</f>
        <v>0</v>
      </c>
      <c r="Q10" s="23">
        <f>SUM(Q11:Q15)</f>
        <v>0</v>
      </c>
      <c r="R10" s="23">
        <v>26597638.940000001</v>
      </c>
      <c r="S10" s="26">
        <f>O10/H10</f>
        <v>302.975712703363</v>
      </c>
      <c r="T10" s="26">
        <f>MAX(T11:T15)</f>
        <v>5695.2876648267411</v>
      </c>
    </row>
    <row r="11" spans="1:21" s="5" customFormat="1" ht="27.75" x14ac:dyDescent="0.4">
      <c r="A11" s="27">
        <v>1</v>
      </c>
      <c r="B11" s="28" t="s">
        <v>93</v>
      </c>
      <c r="C11" s="22">
        <v>1977</v>
      </c>
      <c r="D11" s="22">
        <v>2016</v>
      </c>
      <c r="E11" s="34" t="s">
        <v>83</v>
      </c>
      <c r="F11" s="22">
        <v>14</v>
      </c>
      <c r="G11" s="22" t="s">
        <v>94</v>
      </c>
      <c r="H11" s="26">
        <v>4634.7</v>
      </c>
      <c r="I11" s="26">
        <v>4158.8</v>
      </c>
      <c r="J11" s="26">
        <v>3801.6</v>
      </c>
      <c r="K11" s="24">
        <v>190</v>
      </c>
      <c r="L11" s="22" t="s">
        <v>84</v>
      </c>
      <c r="M11" s="22" t="s">
        <v>85</v>
      </c>
      <c r="N11" s="36" t="s">
        <v>86</v>
      </c>
      <c r="O11" s="26">
        <v>1217400.68</v>
      </c>
      <c r="P11" s="26">
        <v>0</v>
      </c>
      <c r="Q11" s="26">
        <v>0</v>
      </c>
      <c r="R11" s="26">
        <v>1217400.68</v>
      </c>
      <c r="S11" s="26">
        <v>262.67086974345699</v>
      </c>
      <c r="T11" s="26">
        <v>521.64873195676091</v>
      </c>
    </row>
    <row r="12" spans="1:21" s="5" customFormat="1" ht="27.75" x14ac:dyDescent="0.4">
      <c r="A12" s="27">
        <v>2</v>
      </c>
      <c r="B12" s="28" t="s">
        <v>95</v>
      </c>
      <c r="C12" s="22">
        <v>1982</v>
      </c>
      <c r="D12" s="22">
        <v>2016</v>
      </c>
      <c r="E12" s="34" t="s">
        <v>83</v>
      </c>
      <c r="F12" s="22">
        <v>5</v>
      </c>
      <c r="G12" s="22" t="s">
        <v>96</v>
      </c>
      <c r="H12" s="26">
        <v>3913.2</v>
      </c>
      <c r="I12" s="26">
        <v>3443.4</v>
      </c>
      <c r="J12" s="26">
        <v>3443.4</v>
      </c>
      <c r="K12" s="24">
        <v>152</v>
      </c>
      <c r="L12" s="22" t="s">
        <v>84</v>
      </c>
      <c r="M12" s="22" t="s">
        <v>85</v>
      </c>
      <c r="N12" s="36" t="s">
        <v>86</v>
      </c>
      <c r="O12" s="26">
        <v>3757493.57</v>
      </c>
      <c r="P12" s="26">
        <v>0</v>
      </c>
      <c r="Q12" s="26">
        <v>0</v>
      </c>
      <c r="R12" s="26">
        <v>3757493.57</v>
      </c>
      <c r="S12" s="26">
        <v>960.20994837984256</v>
      </c>
      <c r="T12" s="26">
        <v>5695.2876648267411</v>
      </c>
    </row>
    <row r="13" spans="1:21" s="5" customFormat="1" ht="27.75" x14ac:dyDescent="0.4">
      <c r="A13" s="27">
        <v>3</v>
      </c>
      <c r="B13" s="28" t="s">
        <v>97</v>
      </c>
      <c r="C13" s="22">
        <v>1995</v>
      </c>
      <c r="D13" s="22">
        <v>2015</v>
      </c>
      <c r="E13" s="34" t="s">
        <v>83</v>
      </c>
      <c r="F13" s="22">
        <v>9</v>
      </c>
      <c r="G13" s="22" t="s">
        <v>96</v>
      </c>
      <c r="H13" s="26">
        <v>12180.7</v>
      </c>
      <c r="I13" s="26">
        <v>10849.3</v>
      </c>
      <c r="J13" s="26">
        <v>10849.3</v>
      </c>
      <c r="K13" s="24">
        <v>500</v>
      </c>
      <c r="L13" s="22" t="s">
        <v>84</v>
      </c>
      <c r="M13" s="22" t="s">
        <v>85</v>
      </c>
      <c r="N13" s="36" t="s">
        <v>86</v>
      </c>
      <c r="O13" s="26">
        <v>174120.8</v>
      </c>
      <c r="P13" s="26">
        <v>0</v>
      </c>
      <c r="Q13" s="26">
        <v>0</v>
      </c>
      <c r="R13" s="26">
        <v>174120.8</v>
      </c>
      <c r="S13" s="26">
        <v>14.294810643066489</v>
      </c>
      <c r="T13" s="26">
        <v>14.294810643066489</v>
      </c>
    </row>
    <row r="14" spans="1:21" s="5" customFormat="1" ht="36" customHeight="1" x14ac:dyDescent="0.4">
      <c r="A14" s="27">
        <v>4</v>
      </c>
      <c r="B14" s="28" t="s">
        <v>98</v>
      </c>
      <c r="C14" s="22">
        <v>1981</v>
      </c>
      <c r="D14" s="22">
        <v>2015</v>
      </c>
      <c r="E14" s="34" t="s">
        <v>88</v>
      </c>
      <c r="F14" s="22">
        <v>9</v>
      </c>
      <c r="G14" s="22" t="s">
        <v>99</v>
      </c>
      <c r="H14" s="26">
        <v>8863.2999999999993</v>
      </c>
      <c r="I14" s="26">
        <v>7831.5</v>
      </c>
      <c r="J14" s="26">
        <v>7831.5</v>
      </c>
      <c r="K14" s="24">
        <v>357</v>
      </c>
      <c r="L14" s="22" t="s">
        <v>84</v>
      </c>
      <c r="M14" s="22" t="s">
        <v>85</v>
      </c>
      <c r="N14" s="36" t="s">
        <v>86</v>
      </c>
      <c r="O14" s="26">
        <v>6300657.04</v>
      </c>
      <c r="P14" s="26">
        <v>0</v>
      </c>
      <c r="Q14" s="26">
        <v>0</v>
      </c>
      <c r="R14" s="26">
        <v>6300657.04</v>
      </c>
      <c r="S14" s="26">
        <v>710.87033497681455</v>
      </c>
      <c r="T14" s="26">
        <v>1109.2031184773166</v>
      </c>
    </row>
    <row r="15" spans="1:21" s="5" customFormat="1" ht="27.75" x14ac:dyDescent="0.4">
      <c r="A15" s="27">
        <v>5</v>
      </c>
      <c r="B15" s="28" t="s">
        <v>67</v>
      </c>
      <c r="C15" s="22">
        <v>1982</v>
      </c>
      <c r="D15" s="22">
        <v>2015</v>
      </c>
      <c r="E15" s="34" t="s">
        <v>87</v>
      </c>
      <c r="F15" s="22">
        <v>9</v>
      </c>
      <c r="G15" s="22" t="s">
        <v>99</v>
      </c>
      <c r="H15" s="26">
        <v>8597.2000000000007</v>
      </c>
      <c r="I15" s="26">
        <v>7716.3</v>
      </c>
      <c r="J15" s="26">
        <v>7660.3</v>
      </c>
      <c r="K15" s="24">
        <v>370</v>
      </c>
      <c r="L15" s="22" t="s">
        <v>84</v>
      </c>
      <c r="M15" s="22" t="s">
        <v>85</v>
      </c>
      <c r="N15" s="36" t="s">
        <v>86</v>
      </c>
      <c r="O15" s="26">
        <v>120697.7</v>
      </c>
      <c r="P15" s="26">
        <v>0</v>
      </c>
      <c r="Q15" s="26">
        <v>0</v>
      </c>
      <c r="R15" s="26">
        <v>120697.7</v>
      </c>
      <c r="S15" s="26">
        <v>14.039187177220489</v>
      </c>
      <c r="T15" s="26">
        <v>14.039187177220489</v>
      </c>
    </row>
    <row r="16" spans="1:21" ht="43.5" customHeight="1" x14ac:dyDescent="0.25">
      <c r="A16" s="74" t="s">
        <v>70</v>
      </c>
      <c r="B16" s="75"/>
      <c r="C16" s="22" t="s">
        <v>82</v>
      </c>
      <c r="D16" s="22" t="s">
        <v>82</v>
      </c>
      <c r="E16" s="35" t="s">
        <v>82</v>
      </c>
      <c r="F16" s="22" t="s">
        <v>82</v>
      </c>
      <c r="G16" s="22" t="s">
        <v>82</v>
      </c>
      <c r="H16" s="23">
        <f>SUM(H17:H23)</f>
        <v>47435.8</v>
      </c>
      <c r="I16" s="23">
        <f t="shared" ref="I16:K16" si="0">SUM(I17:I23)</f>
        <v>39957.100000000006</v>
      </c>
      <c r="J16" s="23">
        <f t="shared" si="0"/>
        <v>39289.300000000003</v>
      </c>
      <c r="K16" s="24">
        <f t="shared" si="0"/>
        <v>2036</v>
      </c>
      <c r="L16" s="22" t="s">
        <v>82</v>
      </c>
      <c r="M16" s="22" t="s">
        <v>82</v>
      </c>
      <c r="N16" s="36" t="s">
        <v>82</v>
      </c>
      <c r="O16" s="23">
        <f>SUM(O17:O23)</f>
        <v>62970834.239999995</v>
      </c>
      <c r="P16" s="23">
        <f>SUM(P17:P19)</f>
        <v>0</v>
      </c>
      <c r="Q16" s="23">
        <f>SUM(Q17:Q19)</f>
        <v>0</v>
      </c>
      <c r="R16" s="23">
        <v>47943565.089999996</v>
      </c>
      <c r="S16" s="26">
        <f t="shared" ref="S16:S24" si="1">O16/H16</f>
        <v>1327.4959891052747</v>
      </c>
      <c r="T16" s="26">
        <f>MAX(T17:T23)</f>
        <v>5249.8217343830811</v>
      </c>
    </row>
    <row r="17" spans="1:20" ht="27.75" x14ac:dyDescent="0.4">
      <c r="A17" s="29">
        <v>1</v>
      </c>
      <c r="B17" s="29" t="s">
        <v>67</v>
      </c>
      <c r="C17" s="22">
        <v>1982</v>
      </c>
      <c r="D17" s="22">
        <v>2015</v>
      </c>
      <c r="E17" s="34" t="s">
        <v>87</v>
      </c>
      <c r="F17" s="22">
        <v>9</v>
      </c>
      <c r="G17" s="22" t="s">
        <v>99</v>
      </c>
      <c r="H17" s="23">
        <v>8597.2000000000007</v>
      </c>
      <c r="I17" s="23">
        <v>7716.3</v>
      </c>
      <c r="J17" s="23">
        <v>7660.3</v>
      </c>
      <c r="K17" s="24">
        <v>370</v>
      </c>
      <c r="L17" s="22" t="s">
        <v>84</v>
      </c>
      <c r="M17" s="22" t="s">
        <v>85</v>
      </c>
      <c r="N17" s="36" t="s">
        <v>86</v>
      </c>
      <c r="O17" s="26">
        <v>8863212</v>
      </c>
      <c r="P17" s="26">
        <v>0</v>
      </c>
      <c r="Q17" s="26">
        <v>0</v>
      </c>
      <c r="R17" s="26">
        <v>8863212</v>
      </c>
      <c r="S17" s="26">
        <v>1030.9417019494717</v>
      </c>
      <c r="T17" s="26">
        <v>1143.5351044526124</v>
      </c>
    </row>
    <row r="18" spans="1:20" ht="37.5" customHeight="1" x14ac:dyDescent="0.4">
      <c r="A18" s="29">
        <v>2</v>
      </c>
      <c r="B18" s="29" t="s">
        <v>100</v>
      </c>
      <c r="C18" s="22">
        <v>1981</v>
      </c>
      <c r="D18" s="22">
        <v>2015</v>
      </c>
      <c r="E18" s="34" t="s">
        <v>87</v>
      </c>
      <c r="F18" s="22">
        <v>5</v>
      </c>
      <c r="G18" s="22" t="s">
        <v>96</v>
      </c>
      <c r="H18" s="23">
        <v>3965.2</v>
      </c>
      <c r="I18" s="23">
        <v>3485.8</v>
      </c>
      <c r="J18" s="23">
        <v>3424</v>
      </c>
      <c r="K18" s="24">
        <v>178</v>
      </c>
      <c r="L18" s="22" t="s">
        <v>84</v>
      </c>
      <c r="M18" s="22" t="s">
        <v>85</v>
      </c>
      <c r="N18" s="36" t="s">
        <v>89</v>
      </c>
      <c r="O18" s="26">
        <v>7201018.8100000005</v>
      </c>
      <c r="P18" s="26">
        <v>0</v>
      </c>
      <c r="Q18" s="26">
        <v>0</v>
      </c>
      <c r="R18" s="26">
        <v>7201018.8100000005</v>
      </c>
      <c r="S18" s="26">
        <v>1816.0543755674369</v>
      </c>
      <c r="T18" s="26">
        <v>4532.13</v>
      </c>
    </row>
    <row r="19" spans="1:20" ht="27.75" x14ac:dyDescent="0.4">
      <c r="A19" s="29">
        <v>3</v>
      </c>
      <c r="B19" s="29" t="s">
        <v>101</v>
      </c>
      <c r="C19" s="22">
        <v>1973</v>
      </c>
      <c r="D19" s="22">
        <v>2017</v>
      </c>
      <c r="E19" s="34" t="s">
        <v>87</v>
      </c>
      <c r="F19" s="22">
        <v>5</v>
      </c>
      <c r="G19" s="22" t="s">
        <v>96</v>
      </c>
      <c r="H19" s="23">
        <v>3822.6</v>
      </c>
      <c r="I19" s="23">
        <v>3360.4</v>
      </c>
      <c r="J19" s="23">
        <v>3360.4</v>
      </c>
      <c r="K19" s="24">
        <v>155</v>
      </c>
      <c r="L19" s="22" t="s">
        <v>84</v>
      </c>
      <c r="M19" s="22" t="s">
        <v>85</v>
      </c>
      <c r="N19" s="36" t="s">
        <v>89</v>
      </c>
      <c r="O19" s="26">
        <v>5661983.8399999999</v>
      </c>
      <c r="P19" s="26">
        <v>0</v>
      </c>
      <c r="Q19" s="26">
        <v>0</v>
      </c>
      <c r="R19" s="26">
        <v>5661983.8399999999</v>
      </c>
      <c r="S19" s="26">
        <v>1481.1865850468268</v>
      </c>
      <c r="T19" s="26">
        <v>4820.255007063256</v>
      </c>
    </row>
    <row r="20" spans="1:20" ht="27.75" x14ac:dyDescent="0.4">
      <c r="A20" s="29">
        <v>4</v>
      </c>
      <c r="B20" s="29" t="s">
        <v>92</v>
      </c>
      <c r="C20" s="22">
        <v>1979</v>
      </c>
      <c r="D20" s="22">
        <v>2016</v>
      </c>
      <c r="E20" s="34" t="s">
        <v>87</v>
      </c>
      <c r="F20" s="22">
        <v>9</v>
      </c>
      <c r="G20" s="22" t="s">
        <v>99</v>
      </c>
      <c r="H20" s="23">
        <v>7590.3</v>
      </c>
      <c r="I20" s="23">
        <v>7004.9</v>
      </c>
      <c r="J20" s="23">
        <v>6957</v>
      </c>
      <c r="K20" s="24">
        <v>363</v>
      </c>
      <c r="L20" s="22" t="s">
        <v>84</v>
      </c>
      <c r="M20" s="22" t="s">
        <v>85</v>
      </c>
      <c r="N20" s="36" t="s">
        <v>86</v>
      </c>
      <c r="O20" s="26">
        <v>16346897.049999999</v>
      </c>
      <c r="P20" s="26">
        <v>0</v>
      </c>
      <c r="Q20" s="26">
        <v>0</v>
      </c>
      <c r="R20" s="26">
        <v>16346897.049999999</v>
      </c>
      <c r="S20" s="26">
        <v>2153.656252058548</v>
      </c>
      <c r="T20" s="26">
        <v>4532.13</v>
      </c>
    </row>
    <row r="21" spans="1:20" ht="27.75" x14ac:dyDescent="0.4">
      <c r="A21" s="29">
        <v>5</v>
      </c>
      <c r="B21" s="29" t="s">
        <v>97</v>
      </c>
      <c r="C21" s="22">
        <v>1995</v>
      </c>
      <c r="D21" s="22">
        <v>2015</v>
      </c>
      <c r="E21" s="34" t="s">
        <v>83</v>
      </c>
      <c r="F21" s="22">
        <v>9</v>
      </c>
      <c r="G21" s="22" t="s">
        <v>96</v>
      </c>
      <c r="H21" s="23">
        <v>12180.7</v>
      </c>
      <c r="I21" s="23">
        <v>10849.3</v>
      </c>
      <c r="J21" s="23">
        <v>10849.3</v>
      </c>
      <c r="K21" s="24">
        <v>500</v>
      </c>
      <c r="L21" s="22" t="s">
        <v>84</v>
      </c>
      <c r="M21" s="22" t="s">
        <v>85</v>
      </c>
      <c r="N21" s="36" t="s">
        <v>86</v>
      </c>
      <c r="O21" s="26">
        <v>14315249.970000001</v>
      </c>
      <c r="P21" s="26">
        <v>0</v>
      </c>
      <c r="Q21" s="26">
        <v>0</v>
      </c>
      <c r="R21" s="26">
        <v>14315249.970000001</v>
      </c>
      <c r="S21" s="26">
        <v>1175.2403367622551</v>
      </c>
      <c r="T21" s="26">
        <v>5249.8217343830811</v>
      </c>
    </row>
    <row r="22" spans="1:20" ht="27.75" x14ac:dyDescent="0.4">
      <c r="A22" s="29">
        <v>6</v>
      </c>
      <c r="B22" s="29" t="s">
        <v>102</v>
      </c>
      <c r="C22" s="22">
        <v>1985</v>
      </c>
      <c r="D22" s="22">
        <v>2018</v>
      </c>
      <c r="E22" s="34" t="s">
        <v>88</v>
      </c>
      <c r="F22" s="22">
        <v>9</v>
      </c>
      <c r="G22" s="22" t="s">
        <v>94</v>
      </c>
      <c r="H22" s="23">
        <v>5367.9</v>
      </c>
      <c r="I22" s="23">
        <v>4145.6000000000004</v>
      </c>
      <c r="J22" s="23">
        <v>3643.5</v>
      </c>
      <c r="K22" s="24">
        <v>300</v>
      </c>
      <c r="L22" s="22" t="s">
        <v>84</v>
      </c>
      <c r="M22" s="22" t="s">
        <v>85</v>
      </c>
      <c r="N22" s="36" t="s">
        <v>103</v>
      </c>
      <c r="O22" s="26">
        <v>4570000</v>
      </c>
      <c r="P22" s="26">
        <v>0</v>
      </c>
      <c r="Q22" s="26">
        <v>0</v>
      </c>
      <c r="R22" s="26">
        <v>4570000</v>
      </c>
      <c r="S22" s="26">
        <v>851.35714152648154</v>
      </c>
      <c r="T22" s="26">
        <v>915.73986102572712</v>
      </c>
    </row>
    <row r="23" spans="1:20" ht="39" customHeight="1" x14ac:dyDescent="0.4">
      <c r="A23" s="29">
        <v>7</v>
      </c>
      <c r="B23" s="29" t="s">
        <v>104</v>
      </c>
      <c r="C23" s="22">
        <v>1975</v>
      </c>
      <c r="D23" s="22"/>
      <c r="E23" s="34" t="s">
        <v>87</v>
      </c>
      <c r="F23" s="22" t="s">
        <v>96</v>
      </c>
      <c r="G23" s="22" t="s">
        <v>96</v>
      </c>
      <c r="H23" s="23">
        <v>5911.9</v>
      </c>
      <c r="I23" s="23">
        <v>3394.8</v>
      </c>
      <c r="J23" s="23">
        <v>3394.8</v>
      </c>
      <c r="K23" s="24">
        <v>170</v>
      </c>
      <c r="L23" s="22" t="s">
        <v>84</v>
      </c>
      <c r="M23" s="22" t="s">
        <v>85</v>
      </c>
      <c r="N23" s="36" t="s">
        <v>86</v>
      </c>
      <c r="O23" s="26">
        <v>6012472.5700000003</v>
      </c>
      <c r="P23" s="26">
        <v>0</v>
      </c>
      <c r="Q23" s="26">
        <v>0</v>
      </c>
      <c r="R23" s="26">
        <v>6012472.5700000003</v>
      </c>
      <c r="S23" s="26">
        <v>1017.0118861956394</v>
      </c>
      <c r="T23" s="26">
        <v>3141.9152539792626</v>
      </c>
    </row>
    <row r="24" spans="1:20" ht="33.75" customHeight="1" x14ac:dyDescent="0.25">
      <c r="A24" s="74" t="s">
        <v>71</v>
      </c>
      <c r="B24" s="75"/>
      <c r="C24" s="22" t="s">
        <v>82</v>
      </c>
      <c r="D24" s="22" t="s">
        <v>82</v>
      </c>
      <c r="E24" s="35" t="s">
        <v>82</v>
      </c>
      <c r="F24" s="22" t="s">
        <v>82</v>
      </c>
      <c r="G24" s="22" t="s">
        <v>82</v>
      </c>
      <c r="H24" s="23">
        <f>H25+H26</f>
        <v>13712.699999999999</v>
      </c>
      <c r="I24" s="23">
        <f>I25+I26</f>
        <v>12166.6</v>
      </c>
      <c r="J24" s="23">
        <f>J25+J26</f>
        <v>11718.300000000001</v>
      </c>
      <c r="K24" s="24">
        <f>K25+K26</f>
        <v>547</v>
      </c>
      <c r="L24" s="22" t="s">
        <v>82</v>
      </c>
      <c r="M24" s="22" t="s">
        <v>82</v>
      </c>
      <c r="N24" s="36" t="s">
        <v>82</v>
      </c>
      <c r="O24" s="23">
        <f>SUM(O25:O26)</f>
        <v>21856214.649999999</v>
      </c>
      <c r="P24" s="23">
        <f>P25+P26</f>
        <v>0</v>
      </c>
      <c r="Q24" s="23">
        <f>Q25+Q26</f>
        <v>0</v>
      </c>
      <c r="R24" s="23">
        <v>21856214.649999999</v>
      </c>
      <c r="S24" s="26">
        <f t="shared" si="1"/>
        <v>1593.8666090558388</v>
      </c>
      <c r="T24" s="26">
        <f>MAX(T25:T26)</f>
        <v>5371.5068076009993</v>
      </c>
    </row>
    <row r="25" spans="1:20" ht="31.5" customHeight="1" x14ac:dyDescent="0.4">
      <c r="A25" s="30">
        <v>1</v>
      </c>
      <c r="B25" s="31" t="s">
        <v>68</v>
      </c>
      <c r="C25" s="22">
        <v>1981</v>
      </c>
      <c r="D25" s="22">
        <v>2016</v>
      </c>
      <c r="E25" s="34" t="s">
        <v>83</v>
      </c>
      <c r="F25" s="22">
        <v>5</v>
      </c>
      <c r="G25" s="22" t="s">
        <v>96</v>
      </c>
      <c r="H25" s="23">
        <v>3982.4</v>
      </c>
      <c r="I25" s="23">
        <v>3501.5</v>
      </c>
      <c r="J25" s="23">
        <v>3375.6</v>
      </c>
      <c r="K25" s="24">
        <v>165</v>
      </c>
      <c r="L25" s="22" t="s">
        <v>84</v>
      </c>
      <c r="M25" s="22" t="s">
        <v>85</v>
      </c>
      <c r="N25" s="36" t="s">
        <v>86</v>
      </c>
      <c r="O25" s="26">
        <v>7550257.2599999998</v>
      </c>
      <c r="P25" s="26">
        <v>0</v>
      </c>
      <c r="Q25" s="26">
        <v>0</v>
      </c>
      <c r="R25" s="26">
        <v>7550257.2599999998</v>
      </c>
      <c r="S25" s="26">
        <v>1895.9063027320208</v>
      </c>
      <c r="T25" s="26">
        <v>4532.13</v>
      </c>
    </row>
    <row r="26" spans="1:20" ht="37.5" customHeight="1" x14ac:dyDescent="0.4">
      <c r="A26" s="30">
        <v>2</v>
      </c>
      <c r="B26" s="31" t="s">
        <v>69</v>
      </c>
      <c r="C26" s="22">
        <v>1999</v>
      </c>
      <c r="D26" s="22">
        <v>2016</v>
      </c>
      <c r="E26" s="34" t="s">
        <v>83</v>
      </c>
      <c r="F26" s="22">
        <v>9</v>
      </c>
      <c r="G26" s="22" t="s">
        <v>99</v>
      </c>
      <c r="H26" s="23">
        <v>9730.2999999999993</v>
      </c>
      <c r="I26" s="23">
        <v>8665.1</v>
      </c>
      <c r="J26" s="23">
        <v>8342.7000000000007</v>
      </c>
      <c r="K26" s="24">
        <v>382</v>
      </c>
      <c r="L26" s="22" t="s">
        <v>84</v>
      </c>
      <c r="M26" s="22" t="s">
        <v>85</v>
      </c>
      <c r="N26" s="36" t="s">
        <v>86</v>
      </c>
      <c r="O26" s="26">
        <v>14305957.390000001</v>
      </c>
      <c r="P26" s="26">
        <v>0</v>
      </c>
      <c r="Q26" s="26">
        <v>0</v>
      </c>
      <c r="R26" s="26">
        <v>14305957.390000001</v>
      </c>
      <c r="S26" s="26">
        <v>1470.2483366391582</v>
      </c>
      <c r="T26" s="26">
        <v>5371.5068076009993</v>
      </c>
    </row>
    <row r="27" spans="1:20" x14ac:dyDescent="0.25">
      <c r="A27" s="13"/>
      <c r="B27" s="13"/>
    </row>
    <row r="28" spans="1:20" x14ac:dyDescent="0.25">
      <c r="A28" s="13"/>
      <c r="B28" s="13"/>
    </row>
    <row r="29" spans="1:20" ht="26.25" x14ac:dyDescent="0.4">
      <c r="A29" s="15" t="s">
        <v>79</v>
      </c>
      <c r="B29" s="15"/>
    </row>
    <row r="30" spans="1:20" ht="26.25" x14ac:dyDescent="0.4">
      <c r="A30" s="15" t="s">
        <v>80</v>
      </c>
      <c r="B30" s="15"/>
    </row>
    <row r="31" spans="1:20" x14ac:dyDescent="0.25">
      <c r="A31" s="13"/>
      <c r="B31" s="13"/>
    </row>
  </sheetData>
  <mergeCells count="30">
    <mergeCell ref="G5:G8"/>
    <mergeCell ref="A5:A8"/>
    <mergeCell ref="B5:B8"/>
    <mergeCell ref="C5:D5"/>
    <mergeCell ref="E5:E8"/>
    <mergeCell ref="F5:F8"/>
    <mergeCell ref="P6:P7"/>
    <mergeCell ref="Q6:Q7"/>
    <mergeCell ref="H5:H7"/>
    <mergeCell ref="I5:J5"/>
    <mergeCell ref="K5:K7"/>
    <mergeCell ref="L5:L8"/>
    <mergeCell ref="M5:M8"/>
    <mergeCell ref="N5:N8"/>
    <mergeCell ref="A10:B10"/>
    <mergeCell ref="A16:B16"/>
    <mergeCell ref="A24:B24"/>
    <mergeCell ref="E1:F1"/>
    <mergeCell ref="M1:U1"/>
    <mergeCell ref="M2:U3"/>
    <mergeCell ref="A4:U4"/>
    <mergeCell ref="R6:R7"/>
    <mergeCell ref="O5:R5"/>
    <mergeCell ref="S5:S7"/>
    <mergeCell ref="T5:T7"/>
    <mergeCell ref="C6:C8"/>
    <mergeCell ref="D6:D8"/>
    <mergeCell ref="I6:I7"/>
    <mergeCell ref="J6:J7"/>
    <mergeCell ref="O6:O7"/>
  </mergeCells>
  <pageMargins left="0.25" right="0.25" top="0.75" bottom="0.75" header="0.3" footer="0.3"/>
  <pageSetup paperSize="9" scale="2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zoomScale="80" zoomScaleNormal="80" workbookViewId="0">
      <selection activeCell="B3" sqref="B3:C3"/>
    </sheetView>
  </sheetViews>
  <sheetFormatPr defaultRowHeight="15" x14ac:dyDescent="0.25"/>
  <cols>
    <col min="1" max="1" width="29.28515625" customWidth="1"/>
    <col min="2" max="2" width="33.85546875" customWidth="1"/>
    <col min="3" max="3" width="31.28515625" customWidth="1"/>
  </cols>
  <sheetData>
    <row r="1" spans="1:3" ht="18.75" x14ac:dyDescent="0.25">
      <c r="B1" s="89" t="s">
        <v>77</v>
      </c>
      <c r="C1" s="89"/>
    </row>
    <row r="2" spans="1:3" ht="83.25" customHeight="1" x14ac:dyDescent="0.25">
      <c r="B2" s="90" t="s">
        <v>81</v>
      </c>
      <c r="C2" s="90"/>
    </row>
    <row r="3" spans="1:3" ht="47.25" customHeight="1" x14ac:dyDescent="0.25">
      <c r="B3" s="91" t="s">
        <v>111</v>
      </c>
      <c r="C3" s="91"/>
    </row>
    <row r="4" spans="1:3" ht="99.75" customHeight="1" x14ac:dyDescent="0.25">
      <c r="A4" s="88" t="s">
        <v>78</v>
      </c>
      <c r="B4" s="88"/>
      <c r="C4" s="88"/>
    </row>
    <row r="6" spans="1:3" ht="31.5" x14ac:dyDescent="0.25">
      <c r="A6" s="94" t="s">
        <v>58</v>
      </c>
      <c r="B6" s="95"/>
      <c r="C6" s="16" t="s">
        <v>59</v>
      </c>
    </row>
    <row r="7" spans="1:3" ht="15.75" x14ac:dyDescent="0.25">
      <c r="A7" s="92" t="s">
        <v>60</v>
      </c>
      <c r="B7" s="93"/>
      <c r="C7" s="17">
        <v>11570369.789999999</v>
      </c>
    </row>
    <row r="8" spans="1:3" ht="15.75" customHeight="1" x14ac:dyDescent="0.25">
      <c r="A8" s="92" t="s">
        <v>61</v>
      </c>
      <c r="B8" s="93"/>
      <c r="C8" s="17">
        <v>0</v>
      </c>
    </row>
    <row r="9" spans="1:3" ht="15.75" x14ac:dyDescent="0.25">
      <c r="A9" s="92" t="s">
        <v>62</v>
      </c>
      <c r="B9" s="93"/>
      <c r="C9" s="17">
        <v>0</v>
      </c>
    </row>
    <row r="10" spans="1:3" ht="15.75" x14ac:dyDescent="0.25">
      <c r="A10" s="92" t="s">
        <v>63</v>
      </c>
      <c r="B10" s="93"/>
      <c r="C10" s="17">
        <v>0</v>
      </c>
    </row>
    <row r="11" spans="1:3" ht="18.75" customHeight="1" x14ac:dyDescent="0.25">
      <c r="A11" s="92" t="s">
        <v>64</v>
      </c>
      <c r="B11" s="93"/>
      <c r="C11" s="17">
        <f>C7-C8-C9-C10</f>
        <v>11570369.789999999</v>
      </c>
    </row>
    <row r="12" spans="1:3" ht="35.25" customHeight="1" x14ac:dyDescent="0.25">
      <c r="A12" s="94" t="s">
        <v>58</v>
      </c>
      <c r="B12" s="95"/>
      <c r="C12" s="16" t="s">
        <v>65</v>
      </c>
    </row>
    <row r="13" spans="1:3" ht="15.75" x14ac:dyDescent="0.25">
      <c r="A13" s="92" t="s">
        <v>60</v>
      </c>
      <c r="B13" s="93"/>
      <c r="C13" s="17">
        <v>62970834.239999995</v>
      </c>
    </row>
    <row r="14" spans="1:3" ht="15.75" customHeight="1" x14ac:dyDescent="0.25">
      <c r="A14" s="92" t="s">
        <v>61</v>
      </c>
      <c r="B14" s="93"/>
      <c r="C14" s="17">
        <v>0</v>
      </c>
    </row>
    <row r="15" spans="1:3" ht="15.75" x14ac:dyDescent="0.25">
      <c r="A15" s="92" t="s">
        <v>62</v>
      </c>
      <c r="B15" s="93"/>
      <c r="C15" s="17">
        <v>0</v>
      </c>
    </row>
    <row r="16" spans="1:3" ht="15.75" x14ac:dyDescent="0.25">
      <c r="A16" s="92" t="s">
        <v>63</v>
      </c>
      <c r="B16" s="93"/>
      <c r="C16" s="17">
        <v>0</v>
      </c>
    </row>
    <row r="17" spans="1:3" ht="18.75" customHeight="1" x14ac:dyDescent="0.25">
      <c r="A17" s="92" t="s">
        <v>64</v>
      </c>
      <c r="B17" s="93"/>
      <c r="C17" s="17">
        <f>C13-C14-C15-C16</f>
        <v>62970834.239999995</v>
      </c>
    </row>
    <row r="18" spans="1:3" ht="31.5" x14ac:dyDescent="0.25">
      <c r="A18" s="94" t="s">
        <v>58</v>
      </c>
      <c r="B18" s="95"/>
      <c r="C18" s="16" t="s">
        <v>66</v>
      </c>
    </row>
    <row r="19" spans="1:3" ht="15.75" x14ac:dyDescent="0.25">
      <c r="A19" s="92" t="s">
        <v>60</v>
      </c>
      <c r="B19" s="93"/>
      <c r="C19" s="17">
        <v>21856214.649999999</v>
      </c>
    </row>
    <row r="20" spans="1:3" ht="15.75" customHeight="1" x14ac:dyDescent="0.25">
      <c r="A20" s="92" t="s">
        <v>61</v>
      </c>
      <c r="B20" s="93"/>
      <c r="C20" s="17">
        <v>0</v>
      </c>
    </row>
    <row r="21" spans="1:3" ht="15.75" x14ac:dyDescent="0.25">
      <c r="A21" s="92" t="s">
        <v>62</v>
      </c>
      <c r="B21" s="93"/>
      <c r="C21" s="17">
        <v>0</v>
      </c>
    </row>
    <row r="22" spans="1:3" ht="15.75" x14ac:dyDescent="0.25">
      <c r="A22" s="92" t="s">
        <v>63</v>
      </c>
      <c r="B22" s="93"/>
      <c r="C22" s="17">
        <v>0</v>
      </c>
    </row>
    <row r="23" spans="1:3" ht="18.75" customHeight="1" x14ac:dyDescent="0.25">
      <c r="A23" s="92" t="s">
        <v>64</v>
      </c>
      <c r="B23" s="93"/>
      <c r="C23" s="17">
        <f>C19-C20-C21-C22</f>
        <v>21856214.649999999</v>
      </c>
    </row>
    <row r="24" spans="1:3" ht="85.5" customHeight="1" x14ac:dyDescent="0.25">
      <c r="A24" s="94" t="s">
        <v>91</v>
      </c>
      <c r="B24" s="95"/>
      <c r="C24" s="16" t="s">
        <v>90</v>
      </c>
    </row>
    <row r="25" spans="1:3" ht="15.75" customHeight="1" x14ac:dyDescent="0.25">
      <c r="A25" s="92" t="s">
        <v>60</v>
      </c>
      <c r="B25" s="93"/>
      <c r="C25" s="17">
        <v>0</v>
      </c>
    </row>
    <row r="26" spans="1:3" ht="15.75" customHeight="1" x14ac:dyDescent="0.25">
      <c r="A26" s="92" t="s">
        <v>62</v>
      </c>
      <c r="B26" s="93"/>
      <c r="C26" s="17">
        <v>0</v>
      </c>
    </row>
    <row r="27" spans="1:3" ht="15.75" x14ac:dyDescent="0.25">
      <c r="A27" s="92" t="s">
        <v>63</v>
      </c>
      <c r="B27" s="93"/>
      <c r="C27" s="17">
        <v>0</v>
      </c>
    </row>
    <row r="28" spans="1:3" ht="18.75" customHeight="1" x14ac:dyDescent="0.25">
      <c r="A28" s="92" t="s">
        <v>64</v>
      </c>
      <c r="B28" s="93"/>
      <c r="C28" s="17">
        <v>0</v>
      </c>
    </row>
    <row r="30" spans="1:3" ht="15.75" x14ac:dyDescent="0.25">
      <c r="A30" s="14" t="s">
        <v>79</v>
      </c>
    </row>
    <row r="31" spans="1:3" ht="15.75" x14ac:dyDescent="0.25">
      <c r="A31" s="14" t="s">
        <v>80</v>
      </c>
    </row>
  </sheetData>
  <mergeCells count="27">
    <mergeCell ref="A24:B24"/>
    <mergeCell ref="A25:B25"/>
    <mergeCell ref="A26:B26"/>
    <mergeCell ref="A27:B27"/>
    <mergeCell ref="A28:B28"/>
    <mergeCell ref="A21:B21"/>
    <mergeCell ref="A22:B22"/>
    <mergeCell ref="A23:B23"/>
    <mergeCell ref="A15:B15"/>
    <mergeCell ref="A16:B16"/>
    <mergeCell ref="A17:B17"/>
    <mergeCell ref="A18:B18"/>
    <mergeCell ref="A19:B19"/>
    <mergeCell ref="A4:C4"/>
    <mergeCell ref="B1:C1"/>
    <mergeCell ref="B2:C2"/>
    <mergeCell ref="B3:C3"/>
    <mergeCell ref="A20:B20"/>
    <mergeCell ref="A10:B10"/>
    <mergeCell ref="A11:B11"/>
    <mergeCell ref="A12:B12"/>
    <mergeCell ref="A13:B13"/>
    <mergeCell ref="A14:B14"/>
    <mergeCell ref="A6:B6"/>
    <mergeCell ref="A7:B7"/>
    <mergeCell ref="A8:B8"/>
    <mergeCell ref="A9:B9"/>
  </mergeCells>
  <pageMargins left="0.25" right="0.25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2021-01-11T13:25:05Z</cp:lastPrinted>
  <dcterms:created xsi:type="dcterms:W3CDTF">2019-04-23T11:05:34Z</dcterms:created>
  <dcterms:modified xsi:type="dcterms:W3CDTF">2021-01-19T12:26:03Z</dcterms:modified>
</cp:coreProperties>
</file>