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20" windowWidth="11355" windowHeight="8700"/>
  </bookViews>
  <sheets>
    <sheet name="Прил.на 17,02" sheetId="10" r:id="rId1"/>
  </sheets>
  <definedNames>
    <definedName name="_xlnm.Print_Titles" localSheetId="0">'Прил.на 17,02'!$8:$8</definedName>
    <definedName name="_xlnm.Print_Area" localSheetId="0">'Прил.на 17,02'!$A$1:$I$51</definedName>
  </definedNames>
  <calcPr calcId="125725" fullCalcOnLoad="1"/>
</workbook>
</file>

<file path=xl/calcChain.xml><?xml version="1.0" encoding="utf-8"?>
<calcChain xmlns="http://schemas.openxmlformats.org/spreadsheetml/2006/main">
  <c r="G17" i="10"/>
  <c r="C20"/>
  <c r="C43"/>
  <c r="F22"/>
  <c r="C22"/>
  <c r="F23"/>
  <c r="F17"/>
  <c r="G49"/>
  <c r="E16"/>
  <c r="F18"/>
  <c r="C18"/>
  <c r="F35"/>
  <c r="C35"/>
  <c r="F27"/>
  <c r="C27"/>
  <c r="E31"/>
  <c r="C30"/>
  <c r="E30"/>
  <c r="F21"/>
  <c r="C21"/>
  <c r="C19"/>
  <c r="C24"/>
  <c r="C25"/>
  <c r="C26"/>
  <c r="C28"/>
  <c r="C29"/>
  <c r="C32"/>
  <c r="C33"/>
  <c r="C34"/>
  <c r="C36"/>
  <c r="C37"/>
  <c r="E49"/>
  <c r="F15"/>
  <c r="F47"/>
  <c r="C16"/>
  <c r="C15"/>
  <c r="F16"/>
  <c r="F48"/>
  <c r="E47"/>
  <c r="C47"/>
  <c r="F46"/>
  <c r="F49"/>
  <c r="C17"/>
  <c r="C49"/>
  <c r="E48"/>
  <c r="C23"/>
  <c r="E46"/>
  <c r="C46"/>
  <c r="C48"/>
</calcChain>
</file>

<file path=xl/sharedStrings.xml><?xml version="1.0" encoding="utf-8"?>
<sst xmlns="http://schemas.openxmlformats.org/spreadsheetml/2006/main" count="69" uniqueCount="49">
  <si>
    <t xml:space="preserve">                физиологическим потребностям детей и подростков в пищевых веществах энергии.</t>
  </si>
  <si>
    <t xml:space="preserve">  Мероприятия:</t>
  </si>
  <si>
    <t>Обеспечение социальных гарантий прав детей на получение горячего питания в муниципальных общеобразовательных учреждениях</t>
  </si>
  <si>
    <t>-</t>
  </si>
  <si>
    <t>Улучшение качества питания учащихся</t>
  </si>
  <si>
    <t>Снижение заболеваемости среди учащихся</t>
  </si>
  <si>
    <t>Наименование меропр</t>
  </si>
  <si>
    <t>Срок исполнения</t>
  </si>
  <si>
    <t>Объем финансирования (тыс.руб.)</t>
  </si>
  <si>
    <t>Ожидаемые  результаты (количественные или качественные показатели)</t>
  </si>
  <si>
    <t>Оснащение пищеблоков современных технологическим оборудование (пост. Губернатора от 06.06.2007 г. № 411)</t>
  </si>
  <si>
    <t>Всего                    в т.ч.</t>
  </si>
  <si>
    <t>Всего :</t>
  </si>
  <si>
    <t>Обеспечение обучающихся питьевой водой, отвечающей гигиеническим требованиям, предъявляемых к качеству воды</t>
  </si>
  <si>
    <t>Управление образования</t>
  </si>
  <si>
    <t>МБОУ ДОД ЦВР "Лад"</t>
  </si>
  <si>
    <t>МБДОУ/МБОУ совместно с медицинским учреждением</t>
  </si>
  <si>
    <t>2014                      2015                2016</t>
  </si>
  <si>
    <t>Субвенции</t>
  </si>
  <si>
    <t>В том числе:</t>
  </si>
  <si>
    <t>Субсидии, иные межбюджетные трансферты</t>
  </si>
  <si>
    <t>Другие собственные доходы</t>
  </si>
  <si>
    <t>Внебюджетные средства</t>
  </si>
  <si>
    <t>МБДОУ Д/С № 3,5,6</t>
  </si>
  <si>
    <t>МБОУ СОШ №1,2,Нач.шк.</t>
  </si>
  <si>
    <t>Исполнители –ответственные за реализацию мероприятия</t>
  </si>
  <si>
    <r>
      <t xml:space="preserve">Задача:   </t>
    </r>
    <r>
      <rPr>
        <sz val="14"/>
        <rFont val="Times New Roman"/>
        <family val="1"/>
        <charset val="204"/>
      </rPr>
      <t xml:space="preserve">Обеспечение детей и подростков общеобразовательных учреждений оптимальным питанием, адекватным возрастным и                 </t>
    </r>
  </si>
  <si>
    <t>Собственные доходы:</t>
  </si>
  <si>
    <t>2. "Организация питания дошкольников"</t>
  </si>
  <si>
    <t>МБДОУ ЦЦР Д/С № 3</t>
  </si>
  <si>
    <t>МБДОУ ЦЦР Д/С № 5</t>
  </si>
  <si>
    <t>МБДОУ ЦЦР Д/С № 6</t>
  </si>
  <si>
    <t>1. Организация питания учащихся</t>
  </si>
  <si>
    <r>
      <rPr>
        <b/>
        <sz val="14"/>
        <rFont val="Times New Roman"/>
        <family val="1"/>
        <charset val="204"/>
      </rPr>
      <t xml:space="preserve">Цель: </t>
    </r>
    <r>
      <rPr>
        <sz val="14"/>
        <rFont val="Times New Roman"/>
        <family val="1"/>
        <charset val="204"/>
      </rPr>
      <t xml:space="preserve">  Сохранение и совершенствование организации питания учащихся общеобразовательных школ и повышения его качества</t>
    </r>
  </si>
  <si>
    <t>Цель:   Сохранение и совершенствование организации питания детей  дошкольных учреждений</t>
  </si>
  <si>
    <t>Задача:   Обеспечение высокого качества и безопасности питания детей в дошкольных учреждениях.</t>
  </si>
  <si>
    <t>1.1. Реализация мероприятий по обеспечению: - беспплатного питания обучающихся 1-11 классов общеобразовательных учреждений, образовательных учреждений дошкольного и младшего школьного возраста, в том числе обучающичся из многодетных семей, малообеспеченных с</t>
  </si>
  <si>
    <t>- Компенсация на удорожание стоимости питания учащихся 1-4 классов</t>
  </si>
  <si>
    <t>- Частичная компенсация на удорожание стоимости питания учащихся 5-11 классов и предоставление льготного питания учащимся 1-11 классов</t>
  </si>
  <si>
    <t>- Частичная компенсация на удорожание стоимости питания и предоставление льготного питания воспитанникам дошкольных групп общеобразовательных школ</t>
  </si>
  <si>
    <t>1.2.   Частичные расходы на выплату заработной платы работникам столовых общеобразовательных учреждений</t>
  </si>
  <si>
    <t xml:space="preserve">1.3.   Переоснащение пищеблоков  образовательных учреждении, приобретение современного оборудования, мебели,посуды, мягкого инвентаря и хоз.расходов (чистящих, моющих средств и расходных материалов) </t>
  </si>
  <si>
    <t>1.4. Приобретение и установка питьевого фонтанчика</t>
  </si>
  <si>
    <t>1.5. Приобретение сладких новогодних подарков в дошкольных учреждениях</t>
  </si>
  <si>
    <t>1.6.  Мониторинг обеспеченности обучающихся необходимыми пищевыми веществами, качественным и количественным составом рациона питания, ассортиментом продуктов, используемых в питании</t>
  </si>
  <si>
    <t>1.7.  Изучение, анализ и оценка состояния здоровья,  в том числе анализ заболеваемости (пищеварительного тракта, эндокринной системы кровообращения и т.д.), проведение выборочных обследований в детских учреждениях</t>
  </si>
  <si>
    <t>2.1. Реализация мероприятий по предоставлению качественного питания для детей дошкольного возраста</t>
  </si>
  <si>
    <t>Приложение к подпрограмме</t>
  </si>
  <si>
    <t>4.  Мероприятия муниципальной подпрограммы "Совершенствование организации питания обучающихся муниципальных общеобразовательных организаций ЗАТО г.Радужный на 2014-2016 годы"</t>
  </si>
</sst>
</file>

<file path=xl/styles.xml><?xml version="1.0" encoding="utf-8"?>
<styleSheet xmlns="http://schemas.openxmlformats.org/spreadsheetml/2006/main">
  <numFmts count="6">
    <numFmt numFmtId="168" formatCode="#,##0.000"/>
    <numFmt numFmtId="169" formatCode="0.0"/>
    <numFmt numFmtId="170" formatCode="#,##0.00000"/>
    <numFmt numFmtId="171" formatCode="0.000"/>
    <numFmt numFmtId="173" formatCode="0.00000"/>
    <numFmt numFmtId="174" formatCode="0.0000"/>
  </numFmts>
  <fonts count="11">
    <font>
      <sz val="10"/>
      <name val="Arial Cyr"/>
      <charset val="204"/>
    </font>
    <font>
      <sz val="8"/>
      <name val="Arial Cyr"/>
      <charset val="204"/>
    </font>
    <font>
      <sz val="14"/>
      <name val="Arial Cyr"/>
      <charset val="204"/>
    </font>
    <font>
      <b/>
      <sz val="16"/>
      <name val="Arial Cyr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6"/>
      <name val="Times New Roman"/>
      <family val="1"/>
      <charset val="204"/>
    </font>
    <font>
      <b/>
      <sz val="16"/>
      <name val="Times New Roman"/>
      <family val="1"/>
      <charset val="204"/>
    </font>
    <font>
      <sz val="12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i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25">
    <xf numFmtId="0" fontId="0" fillId="0" borderId="0" xfId="0"/>
    <xf numFmtId="0" fontId="2" fillId="0" borderId="0" xfId="0" applyFont="1"/>
    <xf numFmtId="0" fontId="4" fillId="0" borderId="1" xfId="0" applyFont="1" applyBorder="1" applyAlignment="1">
      <alignment vertical="top" wrapText="1"/>
    </xf>
    <xf numFmtId="0" fontId="5" fillId="0" borderId="2" xfId="0" applyFont="1" applyBorder="1" applyAlignment="1">
      <alignment horizontal="center" vertical="top" wrapText="1"/>
    </xf>
    <xf numFmtId="168" fontId="5" fillId="0" borderId="3" xfId="0" applyNumberFormat="1" applyFont="1" applyBorder="1" applyAlignment="1">
      <alignment horizontal="center" vertical="top" wrapText="1"/>
    </xf>
    <xf numFmtId="168" fontId="5" fillId="0" borderId="1" xfId="0" applyNumberFormat="1" applyFont="1" applyBorder="1" applyAlignment="1">
      <alignment horizontal="center" vertical="top" wrapText="1"/>
    </xf>
    <xf numFmtId="0" fontId="4" fillId="0" borderId="4" xfId="0" applyFont="1" applyBorder="1" applyAlignment="1">
      <alignment vertical="top" wrapText="1"/>
    </xf>
    <xf numFmtId="0" fontId="5" fillId="0" borderId="5" xfId="0" applyFont="1" applyBorder="1" applyAlignment="1">
      <alignment horizontal="center" vertical="top" wrapText="1"/>
    </xf>
    <xf numFmtId="171" fontId="5" fillId="0" borderId="6" xfId="0" applyNumberFormat="1" applyFont="1" applyBorder="1" applyAlignment="1">
      <alignment horizontal="center" vertical="top" wrapText="1"/>
    </xf>
    <xf numFmtId="168" fontId="5" fillId="0" borderId="6" xfId="0" applyNumberFormat="1" applyFont="1" applyBorder="1" applyAlignment="1">
      <alignment horizontal="center" vertical="top" wrapText="1"/>
    </xf>
    <xf numFmtId="171" fontId="5" fillId="0" borderId="4" xfId="0" applyNumberFormat="1" applyFont="1" applyBorder="1" applyAlignment="1">
      <alignment horizontal="center" vertical="top" wrapText="1"/>
    </xf>
    <xf numFmtId="0" fontId="4" fillId="0" borderId="7" xfId="0" applyFont="1" applyBorder="1" applyAlignment="1">
      <alignment vertical="top" wrapText="1"/>
    </xf>
    <xf numFmtId="171" fontId="5" fillId="0" borderId="7" xfId="0" applyNumberFormat="1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5" fillId="0" borderId="5" xfId="0" applyFont="1" applyBorder="1" applyAlignment="1">
      <alignment vertical="top" wrapText="1"/>
    </xf>
    <xf numFmtId="0" fontId="4" fillId="0" borderId="9" xfId="0" applyFont="1" applyBorder="1" applyAlignment="1">
      <alignment vertical="top" wrapText="1"/>
    </xf>
    <xf numFmtId="0" fontId="5" fillId="0" borderId="1" xfId="0" applyFont="1" applyBorder="1" applyAlignment="1">
      <alignment horizontal="center" vertical="top" wrapText="1"/>
    </xf>
    <xf numFmtId="168" fontId="5" fillId="2" borderId="10" xfId="0" applyNumberFormat="1" applyFont="1" applyFill="1" applyBorder="1" applyAlignment="1">
      <alignment horizontal="center" vertical="top" wrapText="1"/>
    </xf>
    <xf numFmtId="171" fontId="4" fillId="2" borderId="10" xfId="0" applyNumberFormat="1" applyFont="1" applyFill="1" applyBorder="1" applyAlignment="1">
      <alignment horizontal="center" vertical="top" wrapText="1"/>
    </xf>
    <xf numFmtId="168" fontId="4" fillId="2" borderId="1" xfId="0" applyNumberFormat="1" applyFont="1" applyFill="1" applyBorder="1" applyAlignment="1">
      <alignment horizontal="center" vertical="top" wrapText="1"/>
    </xf>
    <xf numFmtId="0" fontId="4" fillId="0" borderId="11" xfId="0" applyFont="1" applyBorder="1" applyAlignment="1">
      <alignment horizontal="left" vertical="top" wrapText="1"/>
    </xf>
    <xf numFmtId="0" fontId="5" fillId="0" borderId="11" xfId="0" applyFont="1" applyBorder="1" applyAlignment="1">
      <alignment horizontal="center" vertical="top" wrapText="1"/>
    </xf>
    <xf numFmtId="0" fontId="4" fillId="0" borderId="8" xfId="0" applyFont="1" applyBorder="1" applyAlignment="1">
      <alignment vertical="top" wrapText="1"/>
    </xf>
    <xf numFmtId="168" fontId="4" fillId="0" borderId="1" xfId="0" applyNumberFormat="1" applyFont="1" applyBorder="1" applyAlignment="1">
      <alignment horizontal="center" vertical="top" wrapText="1"/>
    </xf>
    <xf numFmtId="168" fontId="5" fillId="2" borderId="1" xfId="0" applyNumberFormat="1" applyFont="1" applyFill="1" applyBorder="1" applyAlignment="1">
      <alignment horizontal="center" vertical="top" wrapText="1"/>
    </xf>
    <xf numFmtId="0" fontId="5" fillId="0" borderId="6" xfId="0" applyFont="1" applyBorder="1" applyAlignment="1">
      <alignment horizontal="center" vertical="top" wrapText="1"/>
    </xf>
    <xf numFmtId="168" fontId="4" fillId="0" borderId="6" xfId="0" applyNumberFormat="1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168" fontId="5" fillId="2" borderId="6" xfId="0" applyNumberFormat="1" applyFont="1" applyFill="1" applyBorder="1" applyAlignment="1">
      <alignment horizontal="center" vertical="top" wrapText="1"/>
    </xf>
    <xf numFmtId="0" fontId="4" fillId="2" borderId="6" xfId="0" applyFont="1" applyFill="1" applyBorder="1" applyAlignment="1">
      <alignment horizontal="center" vertical="top" wrapText="1"/>
    </xf>
    <xf numFmtId="168" fontId="5" fillId="0" borderId="7" xfId="0" applyNumberFormat="1" applyFont="1" applyBorder="1" applyAlignment="1">
      <alignment horizontal="center" vertical="top" wrapText="1"/>
    </xf>
    <xf numFmtId="0" fontId="4" fillId="0" borderId="12" xfId="0" applyFont="1" applyBorder="1" applyAlignment="1">
      <alignment vertical="top" wrapText="1"/>
    </xf>
    <xf numFmtId="171" fontId="4" fillId="2" borderId="1" xfId="0" applyNumberFormat="1" applyFont="1" applyFill="1" applyBorder="1" applyAlignment="1">
      <alignment horizontal="center" vertical="top" wrapText="1"/>
    </xf>
    <xf numFmtId="168" fontId="4" fillId="2" borderId="11" xfId="0" applyNumberFormat="1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vertical="top" wrapText="1"/>
    </xf>
    <xf numFmtId="0" fontId="5" fillId="0" borderId="7" xfId="0" applyFont="1" applyBorder="1" applyAlignment="1">
      <alignment horizontal="center" vertical="top" wrapText="1"/>
    </xf>
    <xf numFmtId="168" fontId="4" fillId="2" borderId="6" xfId="0" applyNumberFormat="1" applyFont="1" applyFill="1" applyBorder="1" applyAlignment="1">
      <alignment horizontal="center" vertical="top" wrapText="1"/>
    </xf>
    <xf numFmtId="0" fontId="4" fillId="0" borderId="6" xfId="0" applyFont="1" applyBorder="1" applyAlignment="1">
      <alignment horizontal="left" vertical="top" wrapText="1"/>
    </xf>
    <xf numFmtId="0" fontId="4" fillId="0" borderId="6" xfId="0" applyFont="1" applyBorder="1" applyAlignment="1">
      <alignment vertical="top" wrapText="1"/>
    </xf>
    <xf numFmtId="168" fontId="5" fillId="0" borderId="11" xfId="0" applyNumberFormat="1" applyFont="1" applyBorder="1" applyAlignment="1">
      <alignment horizontal="center" vertical="top" wrapText="1"/>
    </xf>
    <xf numFmtId="168" fontId="4" fillId="2" borderId="13" xfId="0" applyNumberFormat="1" applyFont="1" applyFill="1" applyBorder="1" applyAlignment="1">
      <alignment horizontal="center" vertical="top" wrapText="1"/>
    </xf>
    <xf numFmtId="168" fontId="4" fillId="2" borderId="4" xfId="0" applyNumberFormat="1" applyFont="1" applyFill="1" applyBorder="1" applyAlignment="1">
      <alignment horizontal="center" vertical="top" wrapText="1"/>
    </xf>
    <xf numFmtId="168" fontId="4" fillId="2" borderId="7" xfId="0" applyNumberFormat="1" applyFont="1" applyFill="1" applyBorder="1" applyAlignment="1">
      <alignment horizontal="center" vertical="top" wrapText="1"/>
    </xf>
    <xf numFmtId="0" fontId="4" fillId="0" borderId="5" xfId="0" applyFont="1" applyBorder="1" applyAlignment="1">
      <alignment vertical="top" wrapText="1"/>
    </xf>
    <xf numFmtId="3" fontId="5" fillId="0" borderId="5" xfId="0" applyNumberFormat="1" applyFont="1" applyBorder="1" applyAlignment="1">
      <alignment horizontal="center" vertical="top" wrapText="1"/>
    </xf>
    <xf numFmtId="168" fontId="4" fillId="0" borderId="5" xfId="0" applyNumberFormat="1" applyFont="1" applyBorder="1" applyAlignment="1">
      <alignment horizontal="center" vertical="top" wrapText="1"/>
    </xf>
    <xf numFmtId="174" fontId="7" fillId="0" borderId="0" xfId="0" applyNumberFormat="1" applyFont="1"/>
    <xf numFmtId="171" fontId="7" fillId="0" borderId="0" xfId="0" applyNumberFormat="1" applyFont="1" applyAlignment="1">
      <alignment horizontal="center"/>
    </xf>
    <xf numFmtId="173" fontId="6" fillId="0" borderId="0" xfId="0" applyNumberFormat="1" applyFont="1"/>
    <xf numFmtId="0" fontId="6" fillId="0" borderId="0" xfId="0" applyFont="1"/>
    <xf numFmtId="171" fontId="6" fillId="0" borderId="0" xfId="0" applyNumberFormat="1" applyFont="1"/>
    <xf numFmtId="0" fontId="6" fillId="0" borderId="0" xfId="0" applyFont="1" applyAlignment="1">
      <alignment horizontal="right"/>
    </xf>
    <xf numFmtId="169" fontId="6" fillId="0" borderId="0" xfId="0" applyNumberFormat="1" applyFont="1"/>
    <xf numFmtId="49" fontId="6" fillId="0" borderId="0" xfId="0" applyNumberFormat="1" applyFont="1"/>
    <xf numFmtId="174" fontId="6" fillId="0" borderId="0" xfId="0" applyNumberFormat="1" applyFont="1"/>
    <xf numFmtId="171" fontId="7" fillId="0" borderId="0" xfId="0" applyNumberFormat="1" applyFont="1"/>
    <xf numFmtId="173" fontId="4" fillId="2" borderId="1" xfId="0" applyNumberFormat="1" applyFont="1" applyFill="1" applyBorder="1" applyAlignment="1">
      <alignment horizontal="center" vertical="top" wrapText="1"/>
    </xf>
    <xf numFmtId="173" fontId="5" fillId="2" borderId="6" xfId="0" applyNumberFormat="1" applyFont="1" applyFill="1" applyBorder="1" applyAlignment="1">
      <alignment horizontal="center" vertical="top" wrapText="1"/>
    </xf>
    <xf numFmtId="173" fontId="5" fillId="0" borderId="1" xfId="0" applyNumberFormat="1" applyFont="1" applyBorder="1" applyAlignment="1">
      <alignment horizontal="center" vertical="top" wrapText="1"/>
    </xf>
    <xf numFmtId="170" fontId="5" fillId="0" borderId="2" xfId="0" applyNumberFormat="1" applyFont="1" applyBorder="1" applyAlignment="1">
      <alignment horizontal="center" vertical="top" wrapText="1"/>
    </xf>
    <xf numFmtId="174" fontId="5" fillId="0" borderId="7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left" vertical="top" wrapText="1"/>
    </xf>
    <xf numFmtId="168" fontId="4" fillId="0" borderId="3" xfId="0" applyNumberFormat="1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center" vertical="top" wrapText="1"/>
    </xf>
    <xf numFmtId="168" fontId="4" fillId="0" borderId="4" xfId="0" applyNumberFormat="1" applyFont="1" applyBorder="1" applyAlignment="1">
      <alignment horizontal="center" vertical="top" wrapText="1"/>
    </xf>
    <xf numFmtId="173" fontId="5" fillId="0" borderId="6" xfId="0" applyNumberFormat="1" applyFont="1" applyBorder="1" applyAlignment="1">
      <alignment horizontal="center" vertical="top" wrapText="1"/>
    </xf>
    <xf numFmtId="170" fontId="5" fillId="0" borderId="6" xfId="0" applyNumberFormat="1" applyFont="1" applyBorder="1" applyAlignment="1">
      <alignment horizontal="center" vertical="top" wrapText="1"/>
    </xf>
    <xf numFmtId="170" fontId="5" fillId="2" borderId="10" xfId="0" applyNumberFormat="1" applyFont="1" applyFill="1" applyBorder="1" applyAlignment="1">
      <alignment horizontal="center" vertical="top" wrapText="1"/>
    </xf>
    <xf numFmtId="0" fontId="8" fillId="0" borderId="0" xfId="0" applyFont="1" applyAlignment="1">
      <alignment vertical="top"/>
    </xf>
    <xf numFmtId="0" fontId="10" fillId="0" borderId="10" xfId="0" applyFont="1" applyBorder="1" applyAlignment="1">
      <alignment horizontal="left" vertical="top" wrapText="1"/>
    </xf>
    <xf numFmtId="0" fontId="10" fillId="0" borderId="13" xfId="0" applyFont="1" applyBorder="1" applyAlignment="1">
      <alignment horizontal="left" vertical="top" wrapText="1"/>
    </xf>
    <xf numFmtId="0" fontId="10" fillId="0" borderId="11" xfId="0" applyFont="1" applyBorder="1" applyAlignment="1">
      <alignment horizontal="left" vertical="top" wrapText="1"/>
    </xf>
    <xf numFmtId="0" fontId="4" fillId="0" borderId="10" xfId="0" applyFont="1" applyBorder="1" applyAlignment="1">
      <alignment horizontal="left" vertical="top" wrapText="1"/>
    </xf>
    <xf numFmtId="0" fontId="4" fillId="0" borderId="13" xfId="0" applyFont="1" applyBorder="1" applyAlignment="1">
      <alignment horizontal="left" vertical="top" wrapText="1"/>
    </xf>
    <xf numFmtId="0" fontId="4" fillId="0" borderId="11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15" xfId="0" applyFont="1" applyBorder="1" applyAlignment="1">
      <alignment horizontal="left" vertical="top" wrapText="1"/>
    </xf>
    <xf numFmtId="0" fontId="4" fillId="0" borderId="12" xfId="0" applyFont="1" applyBorder="1" applyAlignment="1">
      <alignment horizontal="left" vertical="top" wrapText="1"/>
    </xf>
    <xf numFmtId="0" fontId="10" fillId="0" borderId="5" xfId="0" applyFont="1" applyBorder="1" applyAlignment="1">
      <alignment horizontal="left" vertical="top" wrapText="1"/>
    </xf>
    <xf numFmtId="0" fontId="10" fillId="0" borderId="8" xfId="0" applyFont="1" applyBorder="1" applyAlignment="1">
      <alignment horizontal="left" vertical="top" wrapText="1"/>
    </xf>
    <xf numFmtId="0" fontId="10" fillId="0" borderId="9" xfId="0" applyFont="1" applyBorder="1" applyAlignment="1">
      <alignment horizontal="left" vertical="top" wrapText="1"/>
    </xf>
    <xf numFmtId="0" fontId="9" fillId="0" borderId="5" xfId="0" applyFont="1" applyBorder="1" applyAlignment="1">
      <alignment horizontal="left" vertical="top" wrapText="1"/>
    </xf>
    <xf numFmtId="0" fontId="9" fillId="0" borderId="8" xfId="0" applyFont="1" applyBorder="1" applyAlignment="1">
      <alignment horizontal="left" vertical="top" wrapText="1"/>
    </xf>
    <xf numFmtId="0" fontId="9" fillId="0" borderId="9" xfId="0" applyFont="1" applyBorder="1" applyAlignment="1">
      <alignment horizontal="left" vertical="top" wrapText="1"/>
    </xf>
    <xf numFmtId="3" fontId="5" fillId="0" borderId="4" xfId="0" applyNumberFormat="1" applyFont="1" applyBorder="1" applyAlignment="1">
      <alignment horizontal="center" vertical="top" wrapText="1"/>
    </xf>
    <xf numFmtId="3" fontId="5" fillId="0" borderId="7" xfId="0" applyNumberFormat="1" applyFont="1" applyBorder="1" applyAlignment="1">
      <alignment horizontal="center" vertical="top" wrapText="1"/>
    </xf>
    <xf numFmtId="168" fontId="5" fillId="0" borderId="4" xfId="0" applyNumberFormat="1" applyFont="1" applyBorder="1" applyAlignment="1">
      <alignment horizontal="center" vertical="top" wrapText="1"/>
    </xf>
    <xf numFmtId="168" fontId="5" fillId="0" borderId="7" xfId="0" applyNumberFormat="1" applyFont="1" applyBorder="1" applyAlignment="1">
      <alignment horizontal="center" vertical="top" wrapText="1"/>
    </xf>
    <xf numFmtId="0" fontId="4" fillId="0" borderId="10" xfId="0" applyFont="1" applyBorder="1" applyAlignment="1">
      <alignment vertical="top" wrapText="1"/>
    </xf>
    <xf numFmtId="0" fontId="4" fillId="0" borderId="3" xfId="0" applyFont="1" applyBorder="1" applyAlignment="1">
      <alignment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justify" vertical="top" wrapText="1"/>
    </xf>
    <xf numFmtId="0" fontId="4" fillId="0" borderId="0" xfId="0" applyFont="1" applyBorder="1" applyAlignment="1">
      <alignment horizontal="justify" vertical="top" wrapText="1"/>
    </xf>
    <xf numFmtId="0" fontId="4" fillId="0" borderId="14" xfId="0" applyFont="1" applyBorder="1" applyAlignment="1">
      <alignment horizontal="justify" vertical="top" wrapText="1"/>
    </xf>
    <xf numFmtId="0" fontId="5" fillId="0" borderId="10" xfId="0" applyFont="1" applyBorder="1" applyAlignment="1">
      <alignment horizontal="justify" vertical="top" wrapText="1"/>
    </xf>
    <xf numFmtId="0" fontId="5" fillId="0" borderId="13" xfId="0" applyFont="1" applyBorder="1" applyAlignment="1">
      <alignment horizontal="justify" vertical="top" wrapText="1"/>
    </xf>
    <xf numFmtId="0" fontId="5" fillId="0" borderId="11" xfId="0" applyFont="1" applyBorder="1" applyAlignment="1">
      <alignment horizontal="justify" vertical="top" wrapText="1"/>
    </xf>
    <xf numFmtId="0" fontId="3" fillId="0" borderId="15" xfId="0" applyFont="1" applyBorder="1" applyAlignment="1">
      <alignment horizontal="center" wrapText="1"/>
    </xf>
    <xf numFmtId="0" fontId="5" fillId="0" borderId="1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top" wrapText="1"/>
    </xf>
    <xf numFmtId="170" fontId="5" fillId="0" borderId="1" xfId="0" applyNumberFormat="1" applyFont="1" applyBorder="1" applyAlignment="1">
      <alignment horizontal="center" vertical="top" wrapText="1"/>
    </xf>
    <xf numFmtId="170" fontId="5" fillId="0" borderId="7" xfId="0" applyNumberFormat="1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8" fillId="0" borderId="0" xfId="0" applyFont="1" applyAlignment="1">
      <alignment horizontal="center" vertical="top"/>
    </xf>
    <xf numFmtId="49" fontId="4" fillId="0" borderId="1" xfId="0" applyNumberFormat="1" applyFont="1" applyBorder="1" applyAlignment="1">
      <alignment horizontal="left" vertical="center" wrapText="1"/>
    </xf>
    <xf numFmtId="49" fontId="4" fillId="0" borderId="4" xfId="0" applyNumberFormat="1" applyFont="1" applyBorder="1" applyAlignment="1">
      <alignment horizontal="left" vertical="center" wrapText="1"/>
    </xf>
    <xf numFmtId="49" fontId="4" fillId="0" borderId="7" xfId="0" applyNumberFormat="1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vertical="center" wrapText="1"/>
    </xf>
    <xf numFmtId="49" fontId="4" fillId="0" borderId="4" xfId="0" applyNumberFormat="1" applyFont="1" applyBorder="1" applyAlignment="1">
      <alignment vertical="center" wrapText="1"/>
    </xf>
    <xf numFmtId="49" fontId="4" fillId="0" borderId="7" xfId="0" applyNumberFormat="1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57"/>
  <sheetViews>
    <sheetView tabSelected="1" view="pageBreakPreview" zoomScale="50" zoomScaleSheetLayoutView="50" workbookViewId="0">
      <selection activeCell="A13" sqref="A13:I13"/>
    </sheetView>
  </sheetViews>
  <sheetFormatPr defaultRowHeight="12.75"/>
  <cols>
    <col min="1" max="1" width="50.85546875" customWidth="1"/>
    <col min="2" max="2" width="17.42578125" customWidth="1"/>
    <col min="3" max="3" width="17.7109375" customWidth="1"/>
    <col min="4" max="4" width="13.7109375" customWidth="1"/>
    <col min="5" max="5" width="21.7109375" customWidth="1"/>
    <col min="6" max="6" width="20.42578125" customWidth="1"/>
    <col min="7" max="7" width="19.5703125" customWidth="1"/>
    <col min="8" max="8" width="37.85546875" customWidth="1"/>
    <col min="9" max="9" width="29.7109375" customWidth="1"/>
  </cols>
  <sheetData>
    <row r="1" spans="1:15" ht="15.75">
      <c r="G1" s="118" t="s">
        <v>47</v>
      </c>
      <c r="H1" s="118"/>
      <c r="I1" s="118"/>
      <c r="J1" s="73"/>
      <c r="K1" s="73"/>
      <c r="L1" s="73"/>
      <c r="M1" s="73"/>
      <c r="N1" s="73"/>
      <c r="O1" s="73"/>
    </row>
    <row r="2" spans="1:15" ht="54.75" customHeight="1" thickBot="1">
      <c r="A2" s="110" t="s">
        <v>48</v>
      </c>
      <c r="B2" s="110"/>
      <c r="C2" s="110"/>
      <c r="D2" s="110"/>
      <c r="E2" s="110"/>
      <c r="F2" s="110"/>
      <c r="G2" s="110"/>
      <c r="H2" s="110"/>
      <c r="I2" s="110"/>
    </row>
    <row r="3" spans="1:15" ht="17.25" customHeight="1" thickBot="1">
      <c r="A3" s="98" t="s">
        <v>6</v>
      </c>
      <c r="B3" s="98" t="s">
        <v>7</v>
      </c>
      <c r="C3" s="98" t="s">
        <v>8</v>
      </c>
      <c r="D3" s="115" t="s">
        <v>19</v>
      </c>
      <c r="E3" s="116"/>
      <c r="F3" s="116"/>
      <c r="G3" s="117"/>
      <c r="H3" s="98" t="s">
        <v>25</v>
      </c>
      <c r="I3" s="98" t="s">
        <v>9</v>
      </c>
    </row>
    <row r="4" spans="1:15" ht="18.75" customHeight="1" thickBot="1">
      <c r="A4" s="99"/>
      <c r="B4" s="99"/>
      <c r="C4" s="99"/>
      <c r="D4" s="98" t="s">
        <v>18</v>
      </c>
      <c r="E4" s="115" t="s">
        <v>27</v>
      </c>
      <c r="F4" s="116"/>
      <c r="G4" s="117"/>
      <c r="H4" s="99"/>
      <c r="I4" s="99"/>
    </row>
    <row r="5" spans="1:15" ht="15.75" customHeight="1">
      <c r="A5" s="99"/>
      <c r="B5" s="99"/>
      <c r="C5" s="99"/>
      <c r="D5" s="99"/>
      <c r="E5" s="98" t="s">
        <v>20</v>
      </c>
      <c r="F5" s="98" t="s">
        <v>21</v>
      </c>
      <c r="G5" s="98" t="s">
        <v>22</v>
      </c>
      <c r="H5" s="99"/>
      <c r="I5" s="99"/>
    </row>
    <row r="6" spans="1:15" ht="15.75" customHeight="1">
      <c r="A6" s="99"/>
      <c r="B6" s="99"/>
      <c r="C6" s="99"/>
      <c r="D6" s="99"/>
      <c r="E6" s="99"/>
      <c r="F6" s="99"/>
      <c r="G6" s="99"/>
      <c r="H6" s="99"/>
      <c r="I6" s="99"/>
    </row>
    <row r="7" spans="1:15" ht="36" customHeight="1" thickBot="1">
      <c r="A7" s="100"/>
      <c r="B7" s="99"/>
      <c r="C7" s="99"/>
      <c r="D7" s="100"/>
      <c r="E7" s="100"/>
      <c r="F7" s="100"/>
      <c r="G7" s="100"/>
      <c r="H7" s="100"/>
      <c r="I7" s="100"/>
    </row>
    <row r="8" spans="1:15" ht="19.5" thickBot="1">
      <c r="A8" s="16">
        <v>1</v>
      </c>
      <c r="B8" s="13">
        <v>2</v>
      </c>
      <c r="C8" s="13">
        <v>3</v>
      </c>
      <c r="D8" s="13">
        <v>4</v>
      </c>
      <c r="E8" s="13">
        <v>5</v>
      </c>
      <c r="F8" s="16">
        <v>6</v>
      </c>
      <c r="G8" s="15">
        <v>7</v>
      </c>
      <c r="H8" s="15">
        <v>8</v>
      </c>
      <c r="I8" s="16">
        <v>9</v>
      </c>
    </row>
    <row r="9" spans="1:15" ht="20.25" thickBot="1">
      <c r="A9" s="86" t="s">
        <v>32</v>
      </c>
      <c r="B9" s="87"/>
      <c r="C9" s="87"/>
      <c r="D9" s="87"/>
      <c r="E9" s="87"/>
      <c r="F9" s="87"/>
      <c r="G9" s="87"/>
      <c r="H9" s="87"/>
      <c r="I9" s="88"/>
    </row>
    <row r="10" spans="1:15" ht="20.25" customHeight="1">
      <c r="A10" s="77" t="s">
        <v>33</v>
      </c>
      <c r="B10" s="78"/>
      <c r="C10" s="78"/>
      <c r="D10" s="78"/>
      <c r="E10" s="78"/>
      <c r="F10" s="78"/>
      <c r="G10" s="78"/>
      <c r="H10" s="78"/>
      <c r="I10" s="79"/>
    </row>
    <row r="11" spans="1:15" ht="12" customHeight="1" thickBot="1">
      <c r="A11" s="80"/>
      <c r="B11" s="81"/>
      <c r="C11" s="81"/>
      <c r="D11" s="81"/>
      <c r="E11" s="81"/>
      <c r="F11" s="81"/>
      <c r="G11" s="81"/>
      <c r="H11" s="81"/>
      <c r="I11" s="82"/>
    </row>
    <row r="12" spans="1:15" ht="18.75" customHeight="1">
      <c r="A12" s="107" t="s">
        <v>26</v>
      </c>
      <c r="B12" s="108"/>
      <c r="C12" s="108"/>
      <c r="D12" s="108"/>
      <c r="E12" s="108"/>
      <c r="F12" s="108"/>
      <c r="G12" s="108"/>
      <c r="H12" s="108"/>
      <c r="I12" s="109"/>
    </row>
    <row r="13" spans="1:15" ht="23.25" customHeight="1" thickBot="1">
      <c r="A13" s="104" t="s">
        <v>0</v>
      </c>
      <c r="B13" s="105"/>
      <c r="C13" s="105"/>
      <c r="D13" s="105"/>
      <c r="E13" s="105"/>
      <c r="F13" s="105"/>
      <c r="G13" s="105"/>
      <c r="H13" s="105"/>
      <c r="I13" s="106"/>
    </row>
    <row r="14" spans="1:15" ht="24.75" customHeight="1" thickBot="1">
      <c r="A14" s="17" t="s">
        <v>1</v>
      </c>
      <c r="B14" s="13"/>
      <c r="C14" s="16"/>
      <c r="D14" s="16"/>
      <c r="E14" s="16"/>
      <c r="F14" s="16"/>
      <c r="G14" s="16"/>
      <c r="H14" s="14"/>
      <c r="I14" s="18"/>
    </row>
    <row r="15" spans="1:15" ht="18" customHeight="1" thickBot="1">
      <c r="A15" s="101" t="s">
        <v>36</v>
      </c>
      <c r="B15" s="19">
        <v>2014</v>
      </c>
      <c r="C15" s="20">
        <f t="shared" ref="C15:C23" si="0">E15+F15</f>
        <v>4450.7340000000004</v>
      </c>
      <c r="D15" s="20"/>
      <c r="E15" s="21">
        <v>2354</v>
      </c>
      <c r="F15" s="22">
        <f>F18+F21+F24</f>
        <v>2096.7340000000004</v>
      </c>
      <c r="G15" s="22"/>
      <c r="H15" s="23" t="s">
        <v>14</v>
      </c>
      <c r="I15" s="95" t="s">
        <v>2</v>
      </c>
    </row>
    <row r="16" spans="1:15" ht="20.25" customHeight="1" thickBot="1">
      <c r="A16" s="102"/>
      <c r="B16" s="24">
        <v>2015</v>
      </c>
      <c r="C16" s="72">
        <f t="shared" si="0"/>
        <v>4138.2924700000003</v>
      </c>
      <c r="D16" s="20"/>
      <c r="E16" s="21">
        <f>2387-207</f>
        <v>2180</v>
      </c>
      <c r="F16" s="22">
        <f>F19+F22+F25</f>
        <v>1958.2924700000001</v>
      </c>
      <c r="G16" s="22"/>
      <c r="H16" s="25" t="s">
        <v>14</v>
      </c>
      <c r="I16" s="96"/>
    </row>
    <row r="17" spans="1:9" ht="120.75" customHeight="1" thickBot="1">
      <c r="A17" s="103"/>
      <c r="B17" s="19">
        <v>2016</v>
      </c>
      <c r="C17" s="5">
        <f>E17+F17+G17</f>
        <v>4759.6350000000002</v>
      </c>
      <c r="D17" s="5"/>
      <c r="E17" s="26">
        <v>1894</v>
      </c>
      <c r="F17" s="22">
        <f>F20+F23+F26</f>
        <v>2180.0250000000001</v>
      </c>
      <c r="G17" s="22">
        <f>G20</f>
        <v>685.61</v>
      </c>
      <c r="H17" s="25" t="s">
        <v>14</v>
      </c>
      <c r="I17" s="96"/>
    </row>
    <row r="18" spans="1:9" ht="21.75" customHeight="1" thickBot="1">
      <c r="A18" s="122" t="s">
        <v>37</v>
      </c>
      <c r="B18" s="19">
        <v>2014</v>
      </c>
      <c r="C18" s="5">
        <f t="shared" si="0"/>
        <v>3079.6190000000001</v>
      </c>
      <c r="D18" s="5"/>
      <c r="E18" s="26">
        <v>2354</v>
      </c>
      <c r="F18" s="26">
        <f>704.339+21.28</f>
        <v>725.61900000000003</v>
      </c>
      <c r="G18" s="26"/>
      <c r="H18" s="23" t="s">
        <v>14</v>
      </c>
      <c r="I18" s="96"/>
    </row>
    <row r="19" spans="1:9" ht="18" customHeight="1" thickBot="1">
      <c r="A19" s="123"/>
      <c r="B19" s="24">
        <v>2015</v>
      </c>
      <c r="C19" s="27">
        <f t="shared" si="0"/>
        <v>2648.9540000000002</v>
      </c>
      <c r="D19" s="27"/>
      <c r="E19" s="22">
        <v>2387</v>
      </c>
      <c r="F19" s="22">
        <v>261.95400000000001</v>
      </c>
      <c r="G19" s="22"/>
      <c r="H19" s="25" t="s">
        <v>14</v>
      </c>
      <c r="I19" s="96"/>
    </row>
    <row r="20" spans="1:9" ht="18.75" customHeight="1" thickBot="1">
      <c r="A20" s="124"/>
      <c r="B20" s="19">
        <v>2016</v>
      </c>
      <c r="C20" s="27">
        <f>E20+F20+G20</f>
        <v>3202.19</v>
      </c>
      <c r="D20" s="27"/>
      <c r="E20" s="22">
        <v>1894</v>
      </c>
      <c r="F20" s="22">
        <v>622.58000000000004</v>
      </c>
      <c r="G20" s="22">
        <v>685.61</v>
      </c>
      <c r="H20" s="25" t="s">
        <v>14</v>
      </c>
      <c r="I20" s="96"/>
    </row>
    <row r="21" spans="1:9" ht="18.75" customHeight="1" thickBot="1">
      <c r="A21" s="119" t="s">
        <v>38</v>
      </c>
      <c r="B21" s="19">
        <v>2014</v>
      </c>
      <c r="C21" s="5">
        <f t="shared" si="0"/>
        <v>1129.9490000000001</v>
      </c>
      <c r="D21" s="5"/>
      <c r="E21" s="26"/>
      <c r="F21" s="26">
        <f>1497.949-111.678-190.258-66.488+0.424</f>
        <v>1129.9490000000001</v>
      </c>
      <c r="G21" s="26"/>
      <c r="H21" s="23" t="s">
        <v>14</v>
      </c>
      <c r="I21" s="96"/>
    </row>
    <row r="22" spans="1:9" ht="18.75" customHeight="1" thickBot="1">
      <c r="A22" s="120"/>
      <c r="B22" s="24">
        <v>2015</v>
      </c>
      <c r="C22" s="27">
        <f t="shared" si="0"/>
        <v>1455.1724700000002</v>
      </c>
      <c r="D22" s="27"/>
      <c r="E22" s="22"/>
      <c r="F22" s="22">
        <f>1497.949-14.879+248.224-200+22.48-98.60153</f>
        <v>1455.1724700000002</v>
      </c>
      <c r="G22" s="22"/>
      <c r="H22" s="25" t="s">
        <v>14</v>
      </c>
      <c r="I22" s="96"/>
    </row>
    <row r="23" spans="1:9" ht="41.25" customHeight="1" thickBot="1">
      <c r="A23" s="121"/>
      <c r="B23" s="19">
        <v>2016</v>
      </c>
      <c r="C23" s="27">
        <f t="shared" si="0"/>
        <v>1364.585</v>
      </c>
      <c r="D23" s="27"/>
      <c r="E23" s="22"/>
      <c r="F23" s="22">
        <f>1808.82-444.235</f>
        <v>1364.585</v>
      </c>
      <c r="G23" s="22"/>
      <c r="H23" s="25" t="s">
        <v>14</v>
      </c>
      <c r="I23" s="96"/>
    </row>
    <row r="24" spans="1:9" ht="18.75" customHeight="1" thickBot="1">
      <c r="A24" s="119" t="s">
        <v>39</v>
      </c>
      <c r="B24" s="19">
        <v>2014</v>
      </c>
      <c r="C24" s="5">
        <f t="shared" ref="C24:C29" si="1">F24</f>
        <v>241.166</v>
      </c>
      <c r="D24" s="5"/>
      <c r="E24" s="26"/>
      <c r="F24" s="26">
        <v>241.166</v>
      </c>
      <c r="G24" s="26"/>
      <c r="H24" s="25" t="s">
        <v>14</v>
      </c>
      <c r="I24" s="96"/>
    </row>
    <row r="25" spans="1:9" ht="18.75" customHeight="1" thickBot="1">
      <c r="A25" s="120"/>
      <c r="B25" s="28">
        <v>2015</v>
      </c>
      <c r="C25" s="5">
        <f t="shared" si="1"/>
        <v>241.166</v>
      </c>
      <c r="D25" s="5"/>
      <c r="E25" s="26"/>
      <c r="F25" s="26">
        <v>241.166</v>
      </c>
      <c r="G25" s="26"/>
      <c r="H25" s="25" t="s">
        <v>14</v>
      </c>
      <c r="I25" s="96"/>
    </row>
    <row r="26" spans="1:9" ht="57" customHeight="1" thickBot="1">
      <c r="A26" s="121"/>
      <c r="B26" s="19">
        <v>2016</v>
      </c>
      <c r="C26" s="5">
        <f t="shared" si="1"/>
        <v>192.86</v>
      </c>
      <c r="D26" s="5"/>
      <c r="E26" s="26"/>
      <c r="F26" s="26">
        <v>192.86</v>
      </c>
      <c r="G26" s="26"/>
      <c r="H26" s="25" t="s">
        <v>14</v>
      </c>
      <c r="I26" s="96"/>
    </row>
    <row r="27" spans="1:9" ht="22.5" customHeight="1" thickBot="1">
      <c r="A27" s="93" t="s">
        <v>40</v>
      </c>
      <c r="B27" s="28">
        <v>2014</v>
      </c>
      <c r="C27" s="5">
        <f t="shared" si="1"/>
        <v>2948.8159999999998</v>
      </c>
      <c r="D27" s="5"/>
      <c r="E27" s="16"/>
      <c r="F27" s="29">
        <f>3584.771-215.847-100.507+76.339-216.94-179</f>
        <v>2948.8159999999998</v>
      </c>
      <c r="G27" s="29"/>
      <c r="H27" s="25" t="s">
        <v>14</v>
      </c>
      <c r="I27" s="96"/>
    </row>
    <row r="28" spans="1:9" ht="21" customHeight="1" thickBot="1">
      <c r="A28" s="94"/>
      <c r="B28" s="30">
        <v>2015</v>
      </c>
      <c r="C28" s="31">
        <f t="shared" si="1"/>
        <v>1982.7239999999999</v>
      </c>
      <c r="D28" s="31"/>
      <c r="E28" s="32"/>
      <c r="F28" s="29">
        <v>1982.7239999999999</v>
      </c>
      <c r="G28" s="29"/>
      <c r="H28" s="25" t="s">
        <v>14</v>
      </c>
      <c r="I28" s="96"/>
    </row>
    <row r="29" spans="1:9" ht="20.25" customHeight="1" thickBot="1">
      <c r="A29" s="94"/>
      <c r="B29" s="28">
        <v>2016</v>
      </c>
      <c r="C29" s="33">
        <f t="shared" si="1"/>
        <v>1898.91</v>
      </c>
      <c r="D29" s="33"/>
      <c r="E29" s="16"/>
      <c r="F29" s="29">
        <v>1898.91</v>
      </c>
      <c r="G29" s="29"/>
      <c r="H29" s="25" t="s">
        <v>14</v>
      </c>
      <c r="I29" s="97"/>
    </row>
    <row r="30" spans="1:9" ht="21.75" customHeight="1" thickBot="1">
      <c r="A30" s="95" t="s">
        <v>41</v>
      </c>
      <c r="B30" s="111">
        <v>2014</v>
      </c>
      <c r="C30" s="113">
        <f>E30+E31+F30+F31</f>
        <v>1427.0349899999999</v>
      </c>
      <c r="D30" s="5"/>
      <c r="E30" s="59">
        <f>357-27.96501</f>
        <v>329.03498999999999</v>
      </c>
      <c r="F30" s="36">
        <v>179</v>
      </c>
      <c r="G30" s="22"/>
      <c r="H30" s="25" t="s">
        <v>23</v>
      </c>
      <c r="I30" s="95" t="s">
        <v>10</v>
      </c>
    </row>
    <row r="31" spans="1:9" ht="38.25" customHeight="1" thickBot="1">
      <c r="A31" s="96"/>
      <c r="B31" s="112"/>
      <c r="C31" s="114"/>
      <c r="D31" s="5"/>
      <c r="E31" s="35">
        <f>611.68+176</f>
        <v>787.68</v>
      </c>
      <c r="F31" s="36">
        <v>131.32</v>
      </c>
      <c r="G31" s="22"/>
      <c r="H31" s="25" t="s">
        <v>24</v>
      </c>
      <c r="I31" s="96"/>
    </row>
    <row r="32" spans="1:9" ht="24.75" customHeight="1" thickBot="1">
      <c r="A32" s="96"/>
      <c r="B32" s="28">
        <v>2015</v>
      </c>
      <c r="C32" s="27">
        <f t="shared" ref="C32:C37" si="2">F32</f>
        <v>25</v>
      </c>
      <c r="D32" s="27"/>
      <c r="E32" s="37"/>
      <c r="F32" s="36">
        <v>25</v>
      </c>
      <c r="G32" s="22"/>
      <c r="H32" s="25" t="s">
        <v>14</v>
      </c>
      <c r="I32" s="96"/>
    </row>
    <row r="33" spans="1:9" ht="51.75" customHeight="1" thickBot="1">
      <c r="A33" s="97"/>
      <c r="B33" s="38">
        <v>2016</v>
      </c>
      <c r="C33" s="9">
        <f t="shared" si="2"/>
        <v>0</v>
      </c>
      <c r="D33" s="9"/>
      <c r="E33" s="41"/>
      <c r="F33" s="39"/>
      <c r="G33" s="39"/>
      <c r="H33" s="25" t="s">
        <v>14</v>
      </c>
      <c r="I33" s="97"/>
    </row>
    <row r="34" spans="1:9" ht="138" customHeight="1" thickBot="1">
      <c r="A34" s="40" t="s">
        <v>42</v>
      </c>
      <c r="B34" s="28">
        <v>2014</v>
      </c>
      <c r="C34" s="9">
        <f t="shared" si="2"/>
        <v>0</v>
      </c>
      <c r="D34" s="9"/>
      <c r="E34" s="41"/>
      <c r="F34" s="39">
        <v>0</v>
      </c>
      <c r="G34" s="22"/>
      <c r="H34" s="2" t="s">
        <v>15</v>
      </c>
      <c r="I34" s="40" t="s">
        <v>13</v>
      </c>
    </row>
    <row r="35" spans="1:9" ht="33.75" customHeight="1" thickBot="1">
      <c r="A35" s="95" t="s">
        <v>43</v>
      </c>
      <c r="B35" s="19">
        <v>2014</v>
      </c>
      <c r="C35" s="42">
        <f t="shared" si="2"/>
        <v>178.72</v>
      </c>
      <c r="D35" s="42"/>
      <c r="E35" s="2"/>
      <c r="F35" s="39">
        <f>200-21.28</f>
        <v>178.72</v>
      </c>
      <c r="G35" s="43"/>
      <c r="H35" s="95" t="s">
        <v>14</v>
      </c>
      <c r="I35" s="98"/>
    </row>
    <row r="36" spans="1:9" ht="33.75" customHeight="1" thickBot="1">
      <c r="A36" s="96"/>
      <c r="B36" s="28">
        <v>2015</v>
      </c>
      <c r="C36" s="31">
        <f t="shared" si="2"/>
        <v>227</v>
      </c>
      <c r="D36" s="31"/>
      <c r="E36" s="41"/>
      <c r="F36" s="39">
        <v>227</v>
      </c>
      <c r="G36" s="44"/>
      <c r="H36" s="96"/>
      <c r="I36" s="99"/>
    </row>
    <row r="37" spans="1:9" ht="27.75" customHeight="1" thickBot="1">
      <c r="A37" s="97"/>
      <c r="B37" s="28">
        <v>2016</v>
      </c>
      <c r="C37" s="31">
        <f t="shared" si="2"/>
        <v>0</v>
      </c>
      <c r="D37" s="31"/>
      <c r="E37" s="41"/>
      <c r="F37" s="39"/>
      <c r="G37" s="45"/>
      <c r="H37" s="97"/>
      <c r="I37" s="100"/>
    </row>
    <row r="38" spans="1:9" ht="123.75" customHeight="1" thickBot="1">
      <c r="A38" s="46" t="s">
        <v>44</v>
      </c>
      <c r="B38" s="47" t="s">
        <v>17</v>
      </c>
      <c r="C38" s="48"/>
      <c r="D38" s="48"/>
      <c r="E38" s="13"/>
      <c r="F38" s="29" t="s">
        <v>3</v>
      </c>
      <c r="G38" s="29"/>
      <c r="H38" s="41" t="s">
        <v>16</v>
      </c>
      <c r="I38" s="34" t="s">
        <v>4</v>
      </c>
    </row>
    <row r="39" spans="1:9" ht="114.75" customHeight="1" thickBot="1">
      <c r="A39" s="40" t="s">
        <v>45</v>
      </c>
      <c r="B39" s="47" t="s">
        <v>17</v>
      </c>
      <c r="C39" s="48"/>
      <c r="D39" s="48"/>
      <c r="E39" s="13"/>
      <c r="F39" s="29" t="s">
        <v>3</v>
      </c>
      <c r="G39" s="29"/>
      <c r="H39" s="41" t="s">
        <v>16</v>
      </c>
      <c r="I39" s="41" t="s">
        <v>5</v>
      </c>
    </row>
    <row r="40" spans="1:9" ht="25.5" customHeight="1" thickBot="1">
      <c r="A40" s="86" t="s">
        <v>28</v>
      </c>
      <c r="B40" s="87"/>
      <c r="C40" s="87"/>
      <c r="D40" s="87"/>
      <c r="E40" s="87"/>
      <c r="F40" s="87"/>
      <c r="G40" s="87"/>
      <c r="H40" s="87"/>
      <c r="I40" s="88"/>
    </row>
    <row r="41" spans="1:9" ht="25.5" customHeight="1" thickBot="1">
      <c r="A41" s="74" t="s">
        <v>34</v>
      </c>
      <c r="B41" s="75"/>
      <c r="C41" s="75"/>
      <c r="D41" s="75"/>
      <c r="E41" s="75"/>
      <c r="F41" s="75"/>
      <c r="G41" s="75"/>
      <c r="H41" s="75"/>
      <c r="I41" s="76"/>
    </row>
    <row r="42" spans="1:9" ht="25.5" customHeight="1" thickBot="1">
      <c r="A42" s="83" t="s">
        <v>35</v>
      </c>
      <c r="B42" s="84"/>
      <c r="C42" s="84"/>
      <c r="D42" s="84"/>
      <c r="E42" s="84"/>
      <c r="F42" s="84"/>
      <c r="G42" s="84"/>
      <c r="H42" s="84"/>
      <c r="I42" s="85"/>
    </row>
    <row r="43" spans="1:9" ht="21.75" customHeight="1" thickBot="1">
      <c r="A43" s="95" t="s">
        <v>46</v>
      </c>
      <c r="B43" s="89">
        <v>2016</v>
      </c>
      <c r="C43" s="91">
        <f>F43+F44+F45+G43+G44+G45</f>
        <v>20738.13</v>
      </c>
      <c r="D43" s="65"/>
      <c r="E43" s="68"/>
      <c r="F43" s="69">
        <v>570.17999999999995</v>
      </c>
      <c r="G43" s="69">
        <v>4584.05</v>
      </c>
      <c r="H43" s="67" t="s">
        <v>29</v>
      </c>
      <c r="I43" s="98"/>
    </row>
    <row r="44" spans="1:9" ht="19.5" customHeight="1" thickBot="1">
      <c r="A44" s="96"/>
      <c r="B44" s="89"/>
      <c r="C44" s="91"/>
      <c r="D44" s="29"/>
      <c r="E44" s="66"/>
      <c r="F44" s="26">
        <v>1171.6400000000001</v>
      </c>
      <c r="G44" s="26">
        <v>9066.9500000000007</v>
      </c>
      <c r="H44" s="64" t="s">
        <v>30</v>
      </c>
      <c r="I44" s="99"/>
    </row>
    <row r="45" spans="1:9" ht="19.5" customHeight="1" thickBot="1">
      <c r="A45" s="97"/>
      <c r="B45" s="90"/>
      <c r="C45" s="92"/>
      <c r="D45" s="29"/>
      <c r="E45" s="66"/>
      <c r="F45" s="26">
        <v>555.39</v>
      </c>
      <c r="G45" s="26">
        <v>4789.92</v>
      </c>
      <c r="H45" s="64" t="s">
        <v>31</v>
      </c>
      <c r="I45" s="100"/>
    </row>
    <row r="46" spans="1:9" ht="39" customHeight="1" thickBot="1">
      <c r="A46" s="2" t="s">
        <v>12</v>
      </c>
      <c r="B46" s="3" t="s">
        <v>11</v>
      </c>
      <c r="C46" s="62">
        <f>C47+C48+C49</f>
        <v>42774.996460000002</v>
      </c>
      <c r="D46" s="4"/>
      <c r="E46" s="61">
        <f>E47+E48+E49</f>
        <v>7544.7149900000004</v>
      </c>
      <c r="F46" s="5">
        <f>F47+F48+F49</f>
        <v>16103.751470000003</v>
      </c>
      <c r="G46" s="5"/>
      <c r="H46" s="98"/>
      <c r="I46" s="98"/>
    </row>
    <row r="47" spans="1:9" ht="21" customHeight="1" thickBot="1">
      <c r="A47" s="6"/>
      <c r="B47" s="7">
        <v>2014</v>
      </c>
      <c r="C47" s="61">
        <f>F47+E47</f>
        <v>9005.3049900000005</v>
      </c>
      <c r="D47" s="8"/>
      <c r="E47" s="60">
        <f>E15+E30+E31</f>
        <v>3470.7149899999999</v>
      </c>
      <c r="F47" s="9">
        <f>F15+F27+F30+F31+F35</f>
        <v>5534.59</v>
      </c>
      <c r="G47" s="9"/>
      <c r="H47" s="99"/>
      <c r="I47" s="99"/>
    </row>
    <row r="48" spans="1:9" ht="21.75" customHeight="1" thickBot="1">
      <c r="A48" s="6"/>
      <c r="B48" s="7">
        <v>2015</v>
      </c>
      <c r="C48" s="70">
        <f>F48+E48</f>
        <v>6373.0164700000005</v>
      </c>
      <c r="D48" s="8"/>
      <c r="E48" s="10">
        <f>E16</f>
        <v>2180</v>
      </c>
      <c r="F48" s="71">
        <f>F16+F28+F32+F36</f>
        <v>4193.0164700000005</v>
      </c>
      <c r="G48" s="9"/>
      <c r="H48" s="99"/>
      <c r="I48" s="99"/>
    </row>
    <row r="49" spans="1:9" ht="19.5" customHeight="1" thickBot="1">
      <c r="A49" s="11"/>
      <c r="B49" s="7">
        <v>2016</v>
      </c>
      <c r="C49" s="63">
        <f>E49+F49+G49</f>
        <v>27396.674999999999</v>
      </c>
      <c r="D49" s="12"/>
      <c r="E49" s="8">
        <f>E17</f>
        <v>1894</v>
      </c>
      <c r="F49" s="9">
        <f>F17+F29+F43+F44+F45</f>
        <v>6376.1450000000013</v>
      </c>
      <c r="G49" s="33">
        <f>G20+G43+G44+G45</f>
        <v>19126.53</v>
      </c>
      <c r="H49" s="100"/>
      <c r="I49" s="100"/>
    </row>
    <row r="50" spans="1:9" ht="18">
      <c r="A50" s="1"/>
      <c r="B50" s="1"/>
      <c r="C50" s="1"/>
      <c r="D50" s="1"/>
      <c r="E50" s="1"/>
      <c r="F50" s="1"/>
      <c r="G50" s="1"/>
      <c r="H50" s="1"/>
      <c r="I50" s="1"/>
    </row>
    <row r="51" spans="1:9" ht="29.25" customHeight="1">
      <c r="A51" s="52"/>
      <c r="B51" s="53"/>
      <c r="C51" s="51"/>
      <c r="D51" s="54"/>
      <c r="E51" s="49"/>
      <c r="F51" s="55"/>
      <c r="G51" s="52"/>
      <c r="H51" s="55"/>
    </row>
    <row r="52" spans="1:9" ht="23.25" customHeight="1">
      <c r="A52" s="52"/>
      <c r="B52" s="53"/>
      <c r="C52" s="53"/>
      <c r="D52" s="56"/>
      <c r="E52" s="50"/>
      <c r="F52" s="52"/>
      <c r="G52" s="57"/>
      <c r="H52" s="52"/>
    </row>
    <row r="53" spans="1:9" ht="20.25">
      <c r="A53" s="52"/>
      <c r="B53" s="53"/>
      <c r="C53" s="53"/>
      <c r="D53" s="56"/>
      <c r="E53" s="50"/>
      <c r="F53" s="52"/>
      <c r="G53" s="52"/>
      <c r="H53" s="52"/>
    </row>
    <row r="54" spans="1:9" ht="27.75" customHeight="1">
      <c r="A54" s="52"/>
      <c r="B54" s="53"/>
      <c r="C54" s="53"/>
      <c r="D54" s="52"/>
      <c r="E54" s="50"/>
      <c r="F54" s="52"/>
      <c r="G54" s="51"/>
      <c r="H54" s="52"/>
    </row>
    <row r="55" spans="1:9" ht="21.75" customHeight="1">
      <c r="A55" s="52"/>
      <c r="B55" s="53"/>
      <c r="C55" s="53"/>
      <c r="D55" s="52"/>
      <c r="E55" s="50"/>
      <c r="F55" s="52"/>
      <c r="G55" s="52"/>
      <c r="H55" s="52"/>
    </row>
    <row r="56" spans="1:9" ht="27.75" customHeight="1">
      <c r="A56" s="52"/>
      <c r="B56" s="58"/>
      <c r="C56" s="53"/>
      <c r="D56" s="52"/>
      <c r="E56" s="50"/>
      <c r="F56" s="52"/>
      <c r="G56" s="52"/>
      <c r="H56" s="52"/>
    </row>
    <row r="57" spans="1:9" ht="21" customHeight="1">
      <c r="A57" s="1"/>
      <c r="B57" s="1"/>
      <c r="C57" s="1"/>
      <c r="D57" s="1"/>
      <c r="E57" s="1"/>
      <c r="F57" s="1"/>
      <c r="G57" s="1"/>
    </row>
  </sheetData>
  <mergeCells count="39">
    <mergeCell ref="G1:I1"/>
    <mergeCell ref="A35:A37"/>
    <mergeCell ref="I35:I37"/>
    <mergeCell ref="H35:H37"/>
    <mergeCell ref="A24:A26"/>
    <mergeCell ref="I15:I29"/>
    <mergeCell ref="I30:I33"/>
    <mergeCell ref="A30:A33"/>
    <mergeCell ref="A18:A20"/>
    <mergeCell ref="A21:A23"/>
    <mergeCell ref="H46:H49"/>
    <mergeCell ref="I46:I49"/>
    <mergeCell ref="B30:B31"/>
    <mergeCell ref="C30:C31"/>
    <mergeCell ref="B3:B7"/>
    <mergeCell ref="F5:F7"/>
    <mergeCell ref="G5:G7"/>
    <mergeCell ref="D3:G3"/>
    <mergeCell ref="D4:D7"/>
    <mergeCell ref="E4:G4"/>
    <mergeCell ref="E5:E7"/>
    <mergeCell ref="A15:A17"/>
    <mergeCell ref="A13:I13"/>
    <mergeCell ref="A12:I12"/>
    <mergeCell ref="A2:I2"/>
    <mergeCell ref="H3:H7"/>
    <mergeCell ref="A3:A7"/>
    <mergeCell ref="C3:C7"/>
    <mergeCell ref="I3:I7"/>
    <mergeCell ref="A9:I9"/>
    <mergeCell ref="A41:I41"/>
    <mergeCell ref="A10:I11"/>
    <mergeCell ref="A42:I42"/>
    <mergeCell ref="A40:I40"/>
    <mergeCell ref="B43:B45"/>
    <mergeCell ref="C43:C45"/>
    <mergeCell ref="A27:A29"/>
    <mergeCell ref="A43:A45"/>
    <mergeCell ref="I43:I45"/>
  </mergeCells>
  <phoneticPr fontId="1" type="noConversion"/>
  <printOptions horizontalCentered="1"/>
  <pageMargins left="0.39370078740157483" right="0.39370078740157483" top="0.39370078740157483" bottom="0" header="0" footer="0"/>
  <pageSetup paperSize="9" scale="62" orientation="landscape" r:id="rId1"/>
  <headerFooter alignWithMargins="0"/>
  <rowBreaks count="1" manualBreakCount="1">
    <brk id="31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Прил.на 17,02</vt:lpstr>
      <vt:lpstr>'Прил.на 17,02'!Заголовки_для_печати</vt:lpstr>
      <vt:lpstr>'Прил.на 17,02'!Область_печати</vt:lpstr>
    </vt:vector>
  </TitlesOfParts>
  <Company>Управление образования г.Радужный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maxim</dc:creator>
  <cp:lastModifiedBy>Sekretar</cp:lastModifiedBy>
  <cp:lastPrinted>2016-01-18T11:35:26Z</cp:lastPrinted>
  <dcterms:created xsi:type="dcterms:W3CDTF">2010-09-22T09:05:38Z</dcterms:created>
  <dcterms:modified xsi:type="dcterms:W3CDTF">2016-01-19T11:31:38Z</dcterms:modified>
</cp:coreProperties>
</file>