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570" windowHeight="7950" activeTab="1"/>
  </bookViews>
  <sheets>
    <sheet name="Дост. среда на 23.12.20г." sheetId="2" r:id="rId1"/>
    <sheet name="Ресурсное обеспечение" sheetId="3" r:id="rId2"/>
  </sheets>
  <definedNames>
    <definedName name="_xlnm.Print_Area" localSheetId="1">'Ресурсное обеспечение'!$A$1:$K$19</definedName>
  </definedNames>
  <calcPr calcId="124519"/>
</workbook>
</file>

<file path=xl/calcChain.xml><?xml version="1.0" encoding="utf-8"?>
<calcChain xmlns="http://schemas.openxmlformats.org/spreadsheetml/2006/main">
  <c r="E19" i="3"/>
  <c r="F19"/>
  <c r="G19"/>
  <c r="H19"/>
  <c r="I19"/>
  <c r="D19"/>
  <c r="F18"/>
  <c r="D18" s="1"/>
  <c r="D28" i="2"/>
  <c r="E58"/>
  <c r="F58"/>
  <c r="G58"/>
  <c r="H58"/>
  <c r="E57"/>
  <c r="D57" s="1"/>
  <c r="F57"/>
  <c r="G57"/>
  <c r="H57"/>
  <c r="J57"/>
  <c r="D31"/>
  <c r="D23"/>
  <c r="I27"/>
  <c r="I53" s="1"/>
  <c r="D53" s="1"/>
  <c r="J19" i="3"/>
  <c r="D51" i="2"/>
  <c r="D52"/>
  <c r="D55"/>
  <c r="D56"/>
  <c r="D50"/>
  <c r="F51"/>
  <c r="E51"/>
  <c r="D17" i="3"/>
  <c r="F17"/>
  <c r="I26" i="2"/>
  <c r="G51"/>
  <c r="J58"/>
  <c r="D44"/>
  <c r="D38"/>
  <c r="D30"/>
  <c r="D22"/>
  <c r="E56"/>
  <c r="F56"/>
  <c r="G56"/>
  <c r="H56"/>
  <c r="J56"/>
  <c r="I56"/>
  <c r="E54"/>
  <c r="F54"/>
  <c r="G54"/>
  <c r="H54"/>
  <c r="J54"/>
  <c r="I54"/>
  <c r="D54" s="1"/>
  <c r="D58" s="1"/>
  <c r="F15" i="3"/>
  <c r="D15" s="1"/>
  <c r="F14"/>
  <c r="D14" s="1"/>
  <c r="D43" i="2"/>
  <c r="D42"/>
  <c r="D41"/>
  <c r="D36"/>
  <c r="D35"/>
  <c r="D34"/>
  <c r="D20"/>
  <c r="E55"/>
  <c r="F55"/>
  <c r="G55"/>
  <c r="H55"/>
  <c r="J55"/>
  <c r="I55"/>
  <c r="E53"/>
  <c r="F53"/>
  <c r="G53"/>
  <c r="H53"/>
  <c r="J53"/>
  <c r="E52"/>
  <c r="F52"/>
  <c r="G52"/>
  <c r="H52"/>
  <c r="J52"/>
  <c r="D29"/>
  <c r="I52"/>
  <c r="D21"/>
  <c r="D19"/>
  <c r="F16" i="3"/>
  <c r="D16" s="1"/>
  <c r="F13"/>
  <c r="D13" s="1"/>
  <c r="D11"/>
  <c r="F11"/>
  <c r="F12"/>
  <c r="D12" s="1"/>
  <c r="F10"/>
  <c r="D10" s="1"/>
  <c r="F49" i="2"/>
  <c r="D49" s="1"/>
  <c r="D18"/>
  <c r="D24"/>
  <c r="D25"/>
  <c r="D26"/>
  <c r="D32"/>
  <c r="D33"/>
  <c r="D37"/>
  <c r="D39"/>
  <c r="D40"/>
  <c r="D45"/>
  <c r="D46"/>
  <c r="D17"/>
  <c r="H51"/>
  <c r="F47"/>
  <c r="D47" s="1"/>
  <c r="I51"/>
  <c r="I58" l="1"/>
  <c r="D27"/>
</calcChain>
</file>

<file path=xl/sharedStrings.xml><?xml version="1.0" encoding="utf-8"?>
<sst xmlns="http://schemas.openxmlformats.org/spreadsheetml/2006/main" count="105" uniqueCount="69">
  <si>
    <t>№ п/п</t>
  </si>
  <si>
    <t>Срок исполнения</t>
  </si>
  <si>
    <t>В том числе:</t>
  </si>
  <si>
    <t>Внебюджетные средства</t>
  </si>
  <si>
    <t>Ожидаемые результаты</t>
  </si>
  <si>
    <t>Субвенции</t>
  </si>
  <si>
    <t>Переоборудование жилья инвалидов-колясочников для возможности их беспрепятственного передвижения</t>
  </si>
  <si>
    <t>Переоборудовать не менее 1 квартиры для инвалидов колясочников для возможности их беспрепятственного передвижения</t>
  </si>
  <si>
    <t>Предприятия разных форм собственности</t>
  </si>
  <si>
    <t>МБДОУ ЦРР Д/С № 3</t>
  </si>
  <si>
    <t>ИТОГО по программе</t>
  </si>
  <si>
    <t>5.1</t>
  </si>
  <si>
    <t xml:space="preserve">4. Мероприятия муниципальной программы </t>
  </si>
  <si>
    <t>1.</t>
  </si>
  <si>
    <t>2.</t>
  </si>
  <si>
    <t>3.</t>
  </si>
  <si>
    <t>4.</t>
  </si>
  <si>
    <t>5.</t>
  </si>
  <si>
    <t>6.</t>
  </si>
  <si>
    <t>6.1</t>
  </si>
  <si>
    <t>2017</t>
  </si>
  <si>
    <t>2018</t>
  </si>
  <si>
    <t>2019</t>
  </si>
  <si>
    <t>Наименование мероприятий</t>
  </si>
  <si>
    <t>Объемы финансирования (тыс.руб.)</t>
  </si>
  <si>
    <t>Собственные доходы</t>
  </si>
  <si>
    <t>Исполнители, ответственные за реализацию программы</t>
  </si>
  <si>
    <t>1. Обеспечение доступности для инвалидов различного рода информации, объектов социальной сферы</t>
  </si>
  <si>
    <t>Цель программы:                                                                                                                                                                                                                    - формирование  благоприятных условий для беспрепятственного доступа инвалидов и других маломобильных групп населения к различного рода информации, объектам социальной и услугам.
Задачи Подпрограммы:
- обеспечение доступности зданий и сооружений  для инвалидов на стадии их проектирования, строительства, реконструкции;
- оснащение действующих объектов социальной, инженерной, транспортной, производственной инфраструктуры, средствами, обеспечивающими
беспрепятственный доступ к ним инвалидов с учетом их потребностей.</t>
  </si>
  <si>
    <t>Другие собственные доходы</t>
  </si>
  <si>
    <t>МКУ "ГКМХ" ЗАТО г.Радужный</t>
  </si>
  <si>
    <t>Оборудование поручнями зданий и сооружений, относящихся  к объектам социальной инфраструктуры</t>
  </si>
  <si>
    <t>МБОУ ЦРР Д/С № 3</t>
  </si>
  <si>
    <t>Программа "Доступная среда для людей с ограниченными возможностями ЗАТО г.Радужный Владимирской области</t>
  </si>
  <si>
    <t>Итого по программе</t>
  </si>
  <si>
    <t>Управление образования           МКУ "ГКМХ"</t>
  </si>
  <si>
    <t xml:space="preserve">3. Ресурсное обеспечение муниципальной программы </t>
  </si>
  <si>
    <t>Устройство пандусов к объектам социальной инфраструктуры, находящимся  в частной собственности</t>
  </si>
  <si>
    <t>Создание архитектурной доступности дошкольных образовательных учреждений, в т.ч.: устройство пандусов, расширение дверных проемов, замена напольных покрытий, демонтаж дверных порогов, установка перил вдоль стен внутри здания, устройство разметки, оборудование санитарно-гигиенических помещений, переоборудование и приспособление раздевалок, спортивных и актовых (музыкальных) залов, столовых, библиотек, учебных кабинетов (групповых помещений), кабинетов педагогов-психологов, учителей-логопедов, учителей-дефектологов, комнат психологической разгрузки, медицинских кабинетов, создание информационных уголков с учетом особых потребностей детей-инвалидов, установка подъемных устройств и т.д.
для детей с ограниченными возможностями здоровья  и инвалидов в учреждениях образования, в том числе:</t>
  </si>
  <si>
    <t>Оснащение оборудованием, в том числе приобретение специального учебного, реабилитационного, компьютерного оборудования в соответствии с учетом разнообразия особых образовательных потребностей и индивидуальных возможностей детей-инвалидов и детей с ОВЗ, оснащение кабинетов педагога-психолога, учителя-логопеда и учителя-дефектолога, кабинета психологической разгрузки (сенсорной комнаты), приобретение учебников (учебных пособий) для реализации адаптированных образовательных программ для занятий с детьми с   ограниченным возможностями здоровья и инвалидами, в том числе:</t>
  </si>
  <si>
    <t>Обеспечение архитектурной доступности зданий дошкольных образовательных учреждений, объектов образования для детей с ограниченными возможностями здоровья  и родителей (законных представителей) для беспрепятственного доступа инвалидов – 1 (33%)</t>
  </si>
  <si>
    <t xml:space="preserve">Создание условий для получения образования детьми с ограниченным возможностями здоровья и инвалидами по общеобразовательным программам:
- дошкольного образования;
- начального общего образования;
- дополнительным общеобразовательным программам
</t>
  </si>
  <si>
    <t>2017 год</t>
  </si>
  <si>
    <t>2018 год</t>
  </si>
  <si>
    <t>2019 год</t>
  </si>
  <si>
    <t>Собственные доходы:</t>
  </si>
  <si>
    <t>в том числе</t>
  </si>
  <si>
    <t>Всего</t>
  </si>
  <si>
    <t>Субсидии, иные межбюджетные  трансферты</t>
  </si>
  <si>
    <t>Из федерального бюджета</t>
  </si>
  <si>
    <t>Из областного бюджета</t>
  </si>
  <si>
    <t xml:space="preserve">Субсидии, иные межбюджетные трансферты  </t>
  </si>
  <si>
    <t>2020</t>
  </si>
  <si>
    <t>2020 год</t>
  </si>
  <si>
    <t>2021 год</t>
  </si>
  <si>
    <t>2021</t>
  </si>
  <si>
    <t xml:space="preserve">Устройство пандусов и  оборудование поручнями многоквартирных домов, а также зданий и сооружений, относящихся к объектам социальной сферы </t>
  </si>
  <si>
    <t>2022</t>
  </si>
  <si>
    <t>2022 год</t>
  </si>
  <si>
    <t>2023</t>
  </si>
  <si>
    <t>2023 год</t>
  </si>
  <si>
    <t>Оборудовать здания и сооружения, относящиеся к объектам социальной инфраструктуры  поручнями.</t>
  </si>
  <si>
    <t xml:space="preserve">Приложение № 2 к программе «Доступная среда для людей с ограниченными возможностями ЗАТО 
г. Радужный Владимирской области»
</t>
  </si>
  <si>
    <t xml:space="preserve">Приложение №1 к программе «Доступная среда для людей с ограниченными возможностями ЗАТО 
г. Радужный Владимирской области»
</t>
  </si>
  <si>
    <t>За период реализации программы будет установленно 5 поручней и  26 пандусов.</t>
  </si>
  <si>
    <t>2017-2024</t>
  </si>
  <si>
    <t>2024</t>
  </si>
  <si>
    <t>2024 год</t>
  </si>
  <si>
    <t>2017 - 2024 годы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</si>
</sst>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0000"/>
    <numFmt numFmtId="165" formatCode="0.000"/>
    <numFmt numFmtId="166" formatCode="0.0000"/>
    <numFmt numFmtId="167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left" vertical="top" wrapText="1"/>
    </xf>
    <xf numFmtId="49" fontId="4" fillId="0" borderId="37" xfId="0" applyNumberFormat="1" applyFont="1" applyBorder="1" applyAlignment="1">
      <alignment horizontal="left" vertical="top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0" fontId="7" fillId="0" borderId="41" xfId="0" applyNumberFormat="1" applyFont="1" applyBorder="1" applyAlignment="1">
      <alignment horizontal="left" vertical="top" wrapText="1"/>
    </xf>
    <xf numFmtId="49" fontId="1" fillId="0" borderId="41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left" vertical="top" wrapText="1"/>
    </xf>
    <xf numFmtId="166" fontId="4" fillId="0" borderId="1" xfId="1" applyNumberFormat="1" applyFont="1" applyBorder="1" applyAlignment="1">
      <alignment horizontal="center" vertical="center"/>
    </xf>
    <xf numFmtId="2" fontId="1" fillId="2" borderId="4" xfId="1" applyNumberFormat="1" applyFont="1" applyFill="1" applyBorder="1" applyAlignment="1">
      <alignment horizontal="center" vertical="center"/>
    </xf>
    <xf numFmtId="166" fontId="1" fillId="2" borderId="4" xfId="1" applyNumberFormat="1" applyFont="1" applyFill="1" applyBorder="1" applyAlignment="1">
      <alignment horizontal="center" vertical="center"/>
    </xf>
    <xf numFmtId="167" fontId="1" fillId="0" borderId="4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49" fontId="4" fillId="0" borderId="40" xfId="0" applyNumberFormat="1" applyFont="1" applyBorder="1" applyAlignment="1">
      <alignment horizontal="left" vertical="top" wrapText="1"/>
    </xf>
    <xf numFmtId="49" fontId="4" fillId="0" borderId="41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46" xfId="0" applyBorder="1"/>
    <xf numFmtId="0" fontId="0" fillId="0" borderId="0" xfId="0" applyBorder="1"/>
    <xf numFmtId="0" fontId="0" fillId="0" borderId="47" xfId="0" applyBorder="1"/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1" fillId="0" borderId="1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2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top" wrapText="1"/>
    </xf>
    <xf numFmtId="49" fontId="1" fillId="0" borderId="17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14" xfId="0" applyNumberFormat="1" applyFont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49" fontId="1" fillId="0" borderId="39" xfId="0" applyNumberFormat="1" applyFont="1" applyBorder="1" applyAlignment="1">
      <alignment horizontal="center" vertical="top" wrapText="1"/>
    </xf>
    <xf numFmtId="0" fontId="0" fillId="0" borderId="17" xfId="0" applyBorder="1" applyAlignment="1">
      <alignment vertical="top"/>
    </xf>
    <xf numFmtId="0" fontId="0" fillId="0" borderId="52" xfId="0" applyBorder="1" applyAlignment="1">
      <alignment vertical="top"/>
    </xf>
    <xf numFmtId="49" fontId="1" fillId="0" borderId="50" xfId="0" applyNumberFormat="1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7" fillId="0" borderId="53" xfId="0" applyFont="1" applyBorder="1" applyAlignment="1">
      <alignment horizontal="center" wrapText="1"/>
    </xf>
    <xf numFmtId="0" fontId="5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top" wrapText="1"/>
    </xf>
    <xf numFmtId="0" fontId="0" fillId="0" borderId="47" xfId="0" applyBorder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view="pageBreakPreview" topLeftCell="A46" zoomScale="80" zoomScaleSheetLayoutView="80" workbookViewId="0">
      <selection activeCell="D58" sqref="D58"/>
    </sheetView>
  </sheetViews>
  <sheetFormatPr defaultRowHeight="15"/>
  <cols>
    <col min="1" max="1" width="4.85546875" customWidth="1"/>
    <col min="2" max="2" width="38" customWidth="1"/>
    <col min="3" max="3" width="8.85546875" customWidth="1"/>
    <col min="4" max="4" width="13.28515625" customWidth="1"/>
    <col min="5" max="5" width="10.7109375" customWidth="1"/>
    <col min="6" max="6" width="12.85546875" style="2" customWidth="1"/>
    <col min="7" max="7" width="12.28515625" customWidth="1"/>
    <col min="8" max="8" width="11.7109375" style="2" customWidth="1"/>
    <col min="9" max="9" width="12.7109375" customWidth="1"/>
    <col min="10" max="10" width="8.5703125" customWidth="1"/>
    <col min="11" max="11" width="12.7109375" customWidth="1"/>
    <col min="12" max="12" width="22.28515625" customWidth="1"/>
  </cols>
  <sheetData>
    <row r="1" spans="1:12" s="1" customFormat="1" ht="53.25" customHeight="1">
      <c r="F1" s="2"/>
      <c r="H1" s="2"/>
      <c r="I1" s="135" t="s">
        <v>62</v>
      </c>
      <c r="J1" s="135"/>
      <c r="K1" s="135"/>
      <c r="L1" s="135"/>
    </row>
    <row r="2" spans="1:12" s="1" customFormat="1" ht="18.75">
      <c r="A2" s="101" t="s">
        <v>12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s="1" customFormat="1" ht="15.75" thickBot="1">
      <c r="F3" s="2"/>
      <c r="H3" s="2"/>
    </row>
    <row r="4" spans="1:12" ht="15.75" thickBot="1">
      <c r="A4" s="115" t="s">
        <v>0</v>
      </c>
      <c r="B4" s="86" t="s">
        <v>23</v>
      </c>
      <c r="C4" s="86" t="s">
        <v>1</v>
      </c>
      <c r="D4" s="106" t="s">
        <v>24</v>
      </c>
      <c r="E4" s="103" t="s">
        <v>2</v>
      </c>
      <c r="F4" s="104"/>
      <c r="G4" s="104"/>
      <c r="H4" s="104"/>
      <c r="I4" s="105"/>
      <c r="J4" s="112" t="s">
        <v>3</v>
      </c>
      <c r="K4" s="86" t="s">
        <v>26</v>
      </c>
      <c r="L4" s="109" t="s">
        <v>4</v>
      </c>
    </row>
    <row r="5" spans="1:12" s="2" customFormat="1" ht="15.75" thickBot="1">
      <c r="A5" s="116"/>
      <c r="B5" s="87"/>
      <c r="C5" s="87"/>
      <c r="D5" s="107"/>
      <c r="E5" s="119" t="s">
        <v>5</v>
      </c>
      <c r="F5" s="118" t="s">
        <v>45</v>
      </c>
      <c r="G5" s="118"/>
      <c r="H5" s="118"/>
      <c r="I5" s="113"/>
      <c r="J5" s="87"/>
      <c r="K5" s="87"/>
      <c r="L5" s="110"/>
    </row>
    <row r="6" spans="1:12" s="2" customFormat="1" ht="33.75" customHeight="1" thickBot="1">
      <c r="A6" s="116"/>
      <c r="B6" s="87"/>
      <c r="C6" s="87"/>
      <c r="D6" s="107"/>
      <c r="E6" s="120"/>
      <c r="F6" s="103" t="s">
        <v>48</v>
      </c>
      <c r="G6" s="104"/>
      <c r="H6" s="105"/>
      <c r="I6" s="119" t="s">
        <v>29</v>
      </c>
      <c r="J6" s="113"/>
      <c r="K6" s="87"/>
      <c r="L6" s="110"/>
    </row>
    <row r="7" spans="1:12" ht="15.75" customHeight="1" thickBot="1">
      <c r="A7" s="116"/>
      <c r="B7" s="87"/>
      <c r="C7" s="87"/>
      <c r="D7" s="107"/>
      <c r="E7" s="120"/>
      <c r="F7" s="119" t="s">
        <v>47</v>
      </c>
      <c r="G7" s="104" t="s">
        <v>46</v>
      </c>
      <c r="H7" s="104"/>
      <c r="I7" s="120"/>
      <c r="J7" s="113"/>
      <c r="K7" s="87"/>
      <c r="L7" s="110"/>
    </row>
    <row r="8" spans="1:12" ht="100.5" customHeight="1" thickBot="1">
      <c r="A8" s="117"/>
      <c r="B8" s="88"/>
      <c r="C8" s="88"/>
      <c r="D8" s="108"/>
      <c r="E8" s="121"/>
      <c r="F8" s="121"/>
      <c r="G8" s="11" t="s">
        <v>49</v>
      </c>
      <c r="H8" s="12" t="s">
        <v>50</v>
      </c>
      <c r="I8" s="121"/>
      <c r="J8" s="114"/>
      <c r="K8" s="88"/>
      <c r="L8" s="111"/>
    </row>
    <row r="9" spans="1:1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</row>
    <row r="10" spans="1:12" ht="21" customHeight="1">
      <c r="A10" s="136" t="s">
        <v>27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8"/>
    </row>
    <row r="11" spans="1:12">
      <c r="A11" s="139" t="s">
        <v>28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1"/>
    </row>
    <row r="12" spans="1:12">
      <c r="A12" s="142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4"/>
    </row>
    <row r="13" spans="1:12">
      <c r="A13" s="142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4"/>
    </row>
    <row r="14" spans="1:12">
      <c r="A14" s="142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4"/>
    </row>
    <row r="15" spans="1:12" ht="49.7" customHeight="1" thickBot="1">
      <c r="A15" s="142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4"/>
    </row>
    <row r="16" spans="1:12" s="1" customFormat="1" ht="21" customHeight="1">
      <c r="A16" s="95" t="s">
        <v>13</v>
      </c>
      <c r="B16" s="92" t="s">
        <v>6</v>
      </c>
      <c r="C16" s="43">
        <v>2017</v>
      </c>
      <c r="D16" s="44"/>
      <c r="E16" s="44"/>
      <c r="F16" s="44"/>
      <c r="G16" s="44"/>
      <c r="H16" s="44"/>
      <c r="I16" s="44"/>
      <c r="J16" s="44"/>
      <c r="K16" s="86" t="s">
        <v>30</v>
      </c>
      <c r="L16" s="89" t="s">
        <v>7</v>
      </c>
    </row>
    <row r="17" spans="1:12" s="1" customFormat="1" ht="21" customHeight="1">
      <c r="A17" s="96"/>
      <c r="B17" s="93"/>
      <c r="C17" s="4">
        <v>2018</v>
      </c>
      <c r="D17" s="31">
        <f>E17+F17+I17+J17</f>
        <v>32</v>
      </c>
      <c r="E17" s="31">
        <v>0</v>
      </c>
      <c r="F17" s="31">
        <v>0</v>
      </c>
      <c r="G17" s="31">
        <v>0</v>
      </c>
      <c r="H17" s="31">
        <v>0</v>
      </c>
      <c r="I17" s="31">
        <v>32</v>
      </c>
      <c r="J17" s="31">
        <v>0</v>
      </c>
      <c r="K17" s="87"/>
      <c r="L17" s="90"/>
    </row>
    <row r="18" spans="1:12" s="2" customFormat="1" ht="21" customHeight="1">
      <c r="A18" s="96"/>
      <c r="B18" s="93"/>
      <c r="C18" s="4">
        <v>2019</v>
      </c>
      <c r="D18" s="31">
        <f>E18+F18+I18+J21</f>
        <v>0</v>
      </c>
      <c r="E18" s="31">
        <v>0</v>
      </c>
      <c r="F18" s="31"/>
      <c r="G18" s="31"/>
      <c r="H18" s="31"/>
      <c r="I18" s="31">
        <v>0</v>
      </c>
      <c r="J18" s="31"/>
      <c r="K18" s="87"/>
      <c r="L18" s="90"/>
    </row>
    <row r="19" spans="1:12" s="2" customFormat="1" ht="21" customHeight="1">
      <c r="A19" s="96"/>
      <c r="B19" s="93"/>
      <c r="C19" s="4" t="s">
        <v>52</v>
      </c>
      <c r="D19" s="31">
        <f>E19+F19+I19+J24</f>
        <v>0</v>
      </c>
      <c r="E19" s="31">
        <v>0</v>
      </c>
      <c r="F19" s="31"/>
      <c r="G19" s="31"/>
      <c r="H19" s="31"/>
      <c r="I19" s="31">
        <v>0</v>
      </c>
      <c r="J19" s="31"/>
      <c r="K19" s="87"/>
      <c r="L19" s="90"/>
    </row>
    <row r="20" spans="1:12" s="84" customFormat="1" ht="21" customHeight="1">
      <c r="A20" s="96"/>
      <c r="B20" s="93"/>
      <c r="C20" s="81">
        <v>2021</v>
      </c>
      <c r="D20" s="82">
        <f>E20+F20+I20+J24</f>
        <v>0</v>
      </c>
      <c r="E20" s="83">
        <v>0</v>
      </c>
      <c r="F20" s="83"/>
      <c r="G20" s="83"/>
      <c r="H20" s="83"/>
      <c r="I20" s="83">
        <v>0</v>
      </c>
      <c r="J20" s="82"/>
      <c r="K20" s="87"/>
      <c r="L20" s="90"/>
    </row>
    <row r="21" spans="1:12" s="1" customFormat="1" ht="21" customHeight="1">
      <c r="A21" s="96"/>
      <c r="B21" s="93"/>
      <c r="C21" s="16" t="s">
        <v>57</v>
      </c>
      <c r="D21" s="31">
        <f>E21+F21+I21+J25</f>
        <v>32</v>
      </c>
      <c r="E21" s="32">
        <v>0</v>
      </c>
      <c r="F21" s="32"/>
      <c r="G21" s="32"/>
      <c r="H21" s="32"/>
      <c r="I21" s="32">
        <v>32</v>
      </c>
      <c r="J21" s="31"/>
      <c r="K21" s="87"/>
      <c r="L21" s="90"/>
    </row>
    <row r="22" spans="1:12" s="2" customFormat="1" ht="21" customHeight="1">
      <c r="A22" s="96"/>
      <c r="B22" s="93"/>
      <c r="C22" s="28" t="s">
        <v>59</v>
      </c>
      <c r="D22" s="31">
        <f>E22+F22+I22+J26</f>
        <v>32</v>
      </c>
      <c r="E22" s="32">
        <v>0</v>
      </c>
      <c r="F22" s="32"/>
      <c r="G22" s="32"/>
      <c r="H22" s="32"/>
      <c r="I22" s="32">
        <v>32</v>
      </c>
      <c r="J22" s="31"/>
      <c r="K22" s="87"/>
      <c r="L22" s="90"/>
    </row>
    <row r="23" spans="1:12" s="2" customFormat="1" ht="21" customHeight="1" thickBot="1">
      <c r="A23" s="97"/>
      <c r="B23" s="94"/>
      <c r="C23" s="77" t="s">
        <v>66</v>
      </c>
      <c r="D23" s="42">
        <f>E23+F23+I23+J27</f>
        <v>32</v>
      </c>
      <c r="E23" s="76">
        <v>0</v>
      </c>
      <c r="F23" s="78"/>
      <c r="G23" s="78"/>
      <c r="H23" s="78"/>
      <c r="I23" s="78">
        <v>32</v>
      </c>
      <c r="J23" s="79"/>
      <c r="K23" s="88"/>
      <c r="L23" s="91"/>
    </row>
    <row r="24" spans="1:12" s="1" customFormat="1" ht="21" customHeight="1">
      <c r="A24" s="95" t="s">
        <v>14</v>
      </c>
      <c r="B24" s="92" t="s">
        <v>56</v>
      </c>
      <c r="C24" s="43">
        <v>2017</v>
      </c>
      <c r="D24" s="49">
        <f t="shared" ref="D24:D46" si="0">E24+F24+I24+J24</f>
        <v>70.099999999999994</v>
      </c>
      <c r="E24" s="49">
        <v>0</v>
      </c>
      <c r="F24" s="49"/>
      <c r="G24" s="49"/>
      <c r="H24" s="49"/>
      <c r="I24" s="49">
        <v>70.099999999999994</v>
      </c>
      <c r="J24" s="49"/>
      <c r="K24" s="86" t="s">
        <v>30</v>
      </c>
      <c r="L24" s="98" t="s">
        <v>64</v>
      </c>
    </row>
    <row r="25" spans="1:12" s="1" customFormat="1" ht="21" customHeight="1">
      <c r="A25" s="96"/>
      <c r="B25" s="93"/>
      <c r="C25" s="4">
        <v>2018</v>
      </c>
      <c r="D25" s="31">
        <f t="shared" si="0"/>
        <v>95</v>
      </c>
      <c r="E25" s="31">
        <v>0</v>
      </c>
      <c r="F25" s="31"/>
      <c r="G25" s="31"/>
      <c r="H25" s="31"/>
      <c r="I25" s="31">
        <v>95</v>
      </c>
      <c r="J25" s="31"/>
      <c r="K25" s="87"/>
      <c r="L25" s="99"/>
    </row>
    <row r="26" spans="1:12" s="2" customFormat="1" ht="21" customHeight="1">
      <c r="A26" s="96"/>
      <c r="B26" s="93"/>
      <c r="C26" s="4">
        <v>2019</v>
      </c>
      <c r="D26" s="31">
        <f>E26+F26+I26+J26</f>
        <v>165.81345999999999</v>
      </c>
      <c r="E26" s="31">
        <v>0</v>
      </c>
      <c r="F26" s="31"/>
      <c r="G26" s="31"/>
      <c r="H26" s="31"/>
      <c r="I26" s="31">
        <f>165.81346</f>
        <v>165.81345999999999</v>
      </c>
      <c r="J26" s="31"/>
      <c r="K26" s="87"/>
      <c r="L26" s="99"/>
    </row>
    <row r="27" spans="1:12" s="2" customFormat="1" ht="21" customHeight="1">
      <c r="A27" s="96"/>
      <c r="B27" s="93"/>
      <c r="C27" s="4" t="s">
        <v>52</v>
      </c>
      <c r="D27" s="31">
        <f t="shared" ref="D27:D30" si="1">E27+F27+I27+J27</f>
        <v>321.64300000000003</v>
      </c>
      <c r="E27" s="31">
        <v>0</v>
      </c>
      <c r="F27" s="31"/>
      <c r="G27" s="31"/>
      <c r="H27" s="31"/>
      <c r="I27" s="31">
        <f>45+217.628+174.256-87.962-27.279</f>
        <v>321.64300000000003</v>
      </c>
      <c r="J27" s="31"/>
      <c r="K27" s="87"/>
      <c r="L27" s="99"/>
    </row>
    <row r="28" spans="1:12" s="84" customFormat="1" ht="21" customHeight="1">
      <c r="A28" s="96"/>
      <c r="B28" s="93"/>
      <c r="C28" s="85">
        <v>2021</v>
      </c>
      <c r="D28" s="82">
        <f t="shared" si="1"/>
        <v>324.40699999999998</v>
      </c>
      <c r="E28" s="83">
        <v>0</v>
      </c>
      <c r="F28" s="83"/>
      <c r="G28" s="83"/>
      <c r="H28" s="83"/>
      <c r="I28" s="83">
        <v>324.40699999999998</v>
      </c>
      <c r="J28" s="83"/>
      <c r="K28" s="87"/>
      <c r="L28" s="99"/>
    </row>
    <row r="29" spans="1:12" ht="21" customHeight="1">
      <c r="A29" s="96"/>
      <c r="B29" s="93"/>
      <c r="C29" s="15">
        <v>2022</v>
      </c>
      <c r="D29" s="31">
        <f t="shared" si="1"/>
        <v>45</v>
      </c>
      <c r="E29" s="32">
        <v>0</v>
      </c>
      <c r="F29" s="32"/>
      <c r="G29" s="32"/>
      <c r="H29" s="32"/>
      <c r="I29" s="32">
        <v>45</v>
      </c>
      <c r="J29" s="32"/>
      <c r="K29" s="87"/>
      <c r="L29" s="99"/>
    </row>
    <row r="30" spans="1:12" s="2" customFormat="1" ht="21" customHeight="1">
      <c r="A30" s="96"/>
      <c r="B30" s="93"/>
      <c r="C30" s="15">
        <v>2023</v>
      </c>
      <c r="D30" s="31">
        <f t="shared" si="1"/>
        <v>45</v>
      </c>
      <c r="E30" s="32">
        <v>0</v>
      </c>
      <c r="F30" s="32"/>
      <c r="G30" s="32"/>
      <c r="H30" s="32"/>
      <c r="I30" s="32">
        <v>45</v>
      </c>
      <c r="J30" s="32"/>
      <c r="K30" s="87"/>
      <c r="L30" s="99"/>
    </row>
    <row r="31" spans="1:12" s="2" customFormat="1" ht="21" customHeight="1" thickBot="1">
      <c r="A31" s="97"/>
      <c r="B31" s="94"/>
      <c r="C31" s="80">
        <v>2024</v>
      </c>
      <c r="D31" s="42">
        <f t="shared" ref="D31" si="2">E31+F31+I31+J31</f>
        <v>45</v>
      </c>
      <c r="E31" s="76">
        <v>0</v>
      </c>
      <c r="F31" s="78"/>
      <c r="G31" s="78"/>
      <c r="H31" s="78"/>
      <c r="I31" s="78">
        <v>45</v>
      </c>
      <c r="J31" s="78"/>
      <c r="K31" s="88"/>
      <c r="L31" s="100"/>
    </row>
    <row r="32" spans="1:12" s="1" customFormat="1" ht="21" customHeight="1">
      <c r="A32" s="95" t="s">
        <v>15</v>
      </c>
      <c r="B32" s="92" t="s">
        <v>37</v>
      </c>
      <c r="C32" s="43" t="s">
        <v>20</v>
      </c>
      <c r="D32" s="49">
        <f t="shared" si="0"/>
        <v>0</v>
      </c>
      <c r="E32" s="49">
        <v>0</v>
      </c>
      <c r="F32" s="49"/>
      <c r="G32" s="49"/>
      <c r="H32" s="49"/>
      <c r="I32" s="49">
        <v>0</v>
      </c>
      <c r="J32" s="49"/>
      <c r="K32" s="86" t="s">
        <v>8</v>
      </c>
      <c r="L32" s="89"/>
    </row>
    <row r="33" spans="1:12" ht="21" customHeight="1">
      <c r="A33" s="96"/>
      <c r="B33" s="93"/>
      <c r="C33" s="4" t="s">
        <v>21</v>
      </c>
      <c r="D33" s="31">
        <f t="shared" si="0"/>
        <v>0</v>
      </c>
      <c r="E33" s="31">
        <v>0</v>
      </c>
      <c r="F33" s="31"/>
      <c r="G33" s="31"/>
      <c r="H33" s="31"/>
      <c r="I33" s="31">
        <v>0</v>
      </c>
      <c r="J33" s="31"/>
      <c r="K33" s="87"/>
      <c r="L33" s="90"/>
    </row>
    <row r="34" spans="1:12" s="2" customFormat="1" ht="21" customHeight="1">
      <c r="A34" s="96"/>
      <c r="B34" s="93"/>
      <c r="C34" s="4" t="s">
        <v>22</v>
      </c>
      <c r="D34" s="31">
        <f t="shared" ref="D34:D36" si="3">E34+F34+I34+J34</f>
        <v>0</v>
      </c>
      <c r="E34" s="31">
        <v>0</v>
      </c>
      <c r="F34" s="31"/>
      <c r="G34" s="31"/>
      <c r="H34" s="31"/>
      <c r="I34" s="31">
        <v>0</v>
      </c>
      <c r="J34" s="31"/>
      <c r="K34" s="87"/>
      <c r="L34" s="90"/>
    </row>
    <row r="35" spans="1:12" s="2" customFormat="1" ht="21" customHeight="1">
      <c r="A35" s="96"/>
      <c r="B35" s="93"/>
      <c r="C35" s="4" t="s">
        <v>52</v>
      </c>
      <c r="D35" s="31">
        <f t="shared" si="3"/>
        <v>0</v>
      </c>
      <c r="E35" s="31">
        <v>0</v>
      </c>
      <c r="F35" s="31"/>
      <c r="G35" s="31"/>
      <c r="H35" s="31"/>
      <c r="I35" s="31">
        <v>0</v>
      </c>
      <c r="J35" s="31"/>
      <c r="K35" s="87"/>
      <c r="L35" s="90"/>
    </row>
    <row r="36" spans="1:12" s="2" customFormat="1" ht="21" customHeight="1">
      <c r="A36" s="96"/>
      <c r="B36" s="93"/>
      <c r="C36" s="4" t="s">
        <v>55</v>
      </c>
      <c r="D36" s="31">
        <f t="shared" si="3"/>
        <v>0</v>
      </c>
      <c r="E36" s="31">
        <v>0</v>
      </c>
      <c r="F36" s="31"/>
      <c r="G36" s="31"/>
      <c r="H36" s="31"/>
      <c r="I36" s="31">
        <v>0</v>
      </c>
      <c r="J36" s="31"/>
      <c r="K36" s="87"/>
      <c r="L36" s="90"/>
    </row>
    <row r="37" spans="1:12" ht="21" customHeight="1">
      <c r="A37" s="96"/>
      <c r="B37" s="93"/>
      <c r="C37" s="4" t="s">
        <v>57</v>
      </c>
      <c r="D37" s="31">
        <f t="shared" si="0"/>
        <v>0</v>
      </c>
      <c r="E37" s="31">
        <v>0</v>
      </c>
      <c r="F37" s="31"/>
      <c r="G37" s="31"/>
      <c r="H37" s="31"/>
      <c r="I37" s="31">
        <v>0</v>
      </c>
      <c r="J37" s="31"/>
      <c r="K37" s="87"/>
      <c r="L37" s="90"/>
    </row>
    <row r="38" spans="1:12" s="2" customFormat="1" ht="21" customHeight="1" thickBot="1">
      <c r="A38" s="97"/>
      <c r="B38" s="94"/>
      <c r="C38" s="50" t="s">
        <v>59</v>
      </c>
      <c r="D38" s="31">
        <f t="shared" si="0"/>
        <v>0</v>
      </c>
      <c r="E38" s="45">
        <v>0</v>
      </c>
      <c r="F38" s="45"/>
      <c r="G38" s="45"/>
      <c r="H38" s="45"/>
      <c r="I38" s="45">
        <v>0</v>
      </c>
      <c r="J38" s="45"/>
      <c r="K38" s="88"/>
      <c r="L38" s="91"/>
    </row>
    <row r="39" spans="1:12" s="1" customFormat="1" ht="21" customHeight="1">
      <c r="A39" s="95" t="s">
        <v>16</v>
      </c>
      <c r="B39" s="133" t="s">
        <v>31</v>
      </c>
      <c r="C39" s="43" t="s">
        <v>20</v>
      </c>
      <c r="D39" s="49">
        <f t="shared" si="0"/>
        <v>6.4</v>
      </c>
      <c r="E39" s="49">
        <v>0</v>
      </c>
      <c r="F39" s="49"/>
      <c r="G39" s="49"/>
      <c r="H39" s="49"/>
      <c r="I39" s="49">
        <v>6.4</v>
      </c>
      <c r="J39" s="49"/>
      <c r="K39" s="86" t="s">
        <v>30</v>
      </c>
      <c r="L39" s="128" t="s">
        <v>61</v>
      </c>
    </row>
    <row r="40" spans="1:12" s="1" customFormat="1" ht="21" customHeight="1">
      <c r="A40" s="96"/>
      <c r="B40" s="132"/>
      <c r="C40" s="4" t="s">
        <v>21</v>
      </c>
      <c r="D40" s="31">
        <f t="shared" si="0"/>
        <v>0</v>
      </c>
      <c r="E40" s="31">
        <v>0</v>
      </c>
      <c r="F40" s="31"/>
      <c r="G40" s="31"/>
      <c r="H40" s="31"/>
      <c r="I40" s="31">
        <v>0</v>
      </c>
      <c r="J40" s="31"/>
      <c r="K40" s="87"/>
      <c r="L40" s="129"/>
    </row>
    <row r="41" spans="1:12" s="2" customFormat="1" ht="21" customHeight="1">
      <c r="A41" s="96"/>
      <c r="B41" s="132"/>
      <c r="C41" s="4" t="s">
        <v>22</v>
      </c>
      <c r="D41" s="31">
        <f t="shared" ref="D41:D44" si="4">E41+F41+I41+J41</f>
        <v>0</v>
      </c>
      <c r="E41" s="31">
        <v>0</v>
      </c>
      <c r="F41" s="31"/>
      <c r="G41" s="31"/>
      <c r="H41" s="31"/>
      <c r="I41" s="31">
        <v>0</v>
      </c>
      <c r="J41" s="31"/>
      <c r="K41" s="87"/>
      <c r="L41" s="129"/>
    </row>
    <row r="42" spans="1:12" s="2" customFormat="1" ht="21" customHeight="1">
      <c r="A42" s="96"/>
      <c r="B42" s="132"/>
      <c r="C42" s="4" t="s">
        <v>52</v>
      </c>
      <c r="D42" s="31">
        <f t="shared" si="4"/>
        <v>0</v>
      </c>
      <c r="E42" s="31">
        <v>0</v>
      </c>
      <c r="F42" s="31"/>
      <c r="G42" s="31"/>
      <c r="H42" s="31"/>
      <c r="I42" s="31">
        <v>0</v>
      </c>
      <c r="J42" s="31"/>
      <c r="K42" s="87"/>
      <c r="L42" s="129"/>
    </row>
    <row r="43" spans="1:12" s="2" customFormat="1" ht="21" customHeight="1">
      <c r="A43" s="96"/>
      <c r="B43" s="132"/>
      <c r="C43" s="4" t="s">
        <v>55</v>
      </c>
      <c r="D43" s="31">
        <f t="shared" si="4"/>
        <v>0</v>
      </c>
      <c r="E43" s="31">
        <v>0</v>
      </c>
      <c r="F43" s="31"/>
      <c r="G43" s="31"/>
      <c r="H43" s="31"/>
      <c r="I43" s="31">
        <v>0</v>
      </c>
      <c r="J43" s="31"/>
      <c r="K43" s="87"/>
      <c r="L43" s="129"/>
    </row>
    <row r="44" spans="1:12" s="2" customFormat="1" ht="21" customHeight="1">
      <c r="A44" s="96"/>
      <c r="B44" s="132"/>
      <c r="C44" s="4" t="s">
        <v>57</v>
      </c>
      <c r="D44" s="31">
        <f t="shared" si="4"/>
        <v>0</v>
      </c>
      <c r="E44" s="31">
        <v>0</v>
      </c>
      <c r="F44" s="31"/>
      <c r="G44" s="31"/>
      <c r="H44" s="31"/>
      <c r="I44" s="31">
        <v>0</v>
      </c>
      <c r="J44" s="31"/>
      <c r="K44" s="87"/>
      <c r="L44" s="129"/>
    </row>
    <row r="45" spans="1:12" ht="20.45" customHeight="1" thickBot="1">
      <c r="A45" s="97"/>
      <c r="B45" s="134"/>
      <c r="C45" s="50" t="s">
        <v>59</v>
      </c>
      <c r="D45" s="45">
        <f t="shared" si="0"/>
        <v>0</v>
      </c>
      <c r="E45" s="45">
        <v>0</v>
      </c>
      <c r="F45" s="45"/>
      <c r="G45" s="45"/>
      <c r="H45" s="45"/>
      <c r="I45" s="45">
        <v>0</v>
      </c>
      <c r="J45" s="45"/>
      <c r="K45" s="88"/>
      <c r="L45" s="130"/>
    </row>
    <row r="46" spans="1:12" s="1" customFormat="1" ht="285.60000000000002" customHeight="1" thickBot="1">
      <c r="A46" s="53" t="s">
        <v>17</v>
      </c>
      <c r="B46" s="54" t="s">
        <v>38</v>
      </c>
      <c r="C46" s="55"/>
      <c r="D46" s="56">
        <f t="shared" si="0"/>
        <v>0</v>
      </c>
      <c r="E46" s="56">
        <v>0</v>
      </c>
      <c r="F46" s="56"/>
      <c r="G46" s="62"/>
      <c r="H46" s="56"/>
      <c r="I46" s="56"/>
      <c r="J46" s="56"/>
      <c r="K46" s="57" t="s">
        <v>30</v>
      </c>
      <c r="L46" s="58" t="s">
        <v>40</v>
      </c>
    </row>
    <row r="47" spans="1:12" s="1" customFormat="1" ht="16.149999999999999" customHeight="1">
      <c r="A47" s="5" t="s">
        <v>11</v>
      </c>
      <c r="B47" s="6" t="s">
        <v>9</v>
      </c>
      <c r="C47" s="51" t="s">
        <v>21</v>
      </c>
      <c r="D47" s="52">
        <f>E47+F47+I47+J47</f>
        <v>2000</v>
      </c>
      <c r="E47" s="42">
        <v>0</v>
      </c>
      <c r="F47" s="52">
        <f>G47+H47</f>
        <v>2000</v>
      </c>
      <c r="G47" s="61">
        <v>712</v>
      </c>
      <c r="H47" s="60">
        <v>1288</v>
      </c>
      <c r="I47" s="52">
        <v>0</v>
      </c>
      <c r="J47" s="52">
        <v>0</v>
      </c>
      <c r="K47" s="26"/>
      <c r="L47" s="41"/>
    </row>
    <row r="48" spans="1:12" ht="228" customHeight="1">
      <c r="A48" s="3" t="s">
        <v>18</v>
      </c>
      <c r="B48" s="8" t="s">
        <v>39</v>
      </c>
      <c r="C48" s="4"/>
      <c r="D48" s="31"/>
      <c r="E48" s="31">
        <v>0</v>
      </c>
      <c r="F48" s="31"/>
      <c r="G48" s="31"/>
      <c r="H48" s="31"/>
      <c r="I48" s="31"/>
      <c r="J48" s="31"/>
      <c r="K48" s="3"/>
      <c r="L48" s="131" t="s">
        <v>41</v>
      </c>
    </row>
    <row r="49" spans="1:12" ht="29.45" customHeight="1" thickBot="1">
      <c r="A49" s="14" t="s">
        <v>19</v>
      </c>
      <c r="B49" s="29" t="s">
        <v>9</v>
      </c>
      <c r="C49" s="17">
        <v>2018</v>
      </c>
      <c r="D49" s="33">
        <f>E49+F49+I49+J49</f>
        <v>395.1</v>
      </c>
      <c r="E49" s="33">
        <v>0</v>
      </c>
      <c r="F49" s="33">
        <f>G49+H49</f>
        <v>275</v>
      </c>
      <c r="G49" s="33">
        <v>0</v>
      </c>
      <c r="H49" s="33">
        <v>275</v>
      </c>
      <c r="I49" s="33">
        <v>120.1</v>
      </c>
      <c r="J49" s="33">
        <v>0</v>
      </c>
      <c r="K49" s="14" t="s">
        <v>32</v>
      </c>
      <c r="L49" s="132"/>
    </row>
    <row r="50" spans="1:12" s="1" customFormat="1" ht="22.9" customHeight="1" thickBot="1">
      <c r="A50" s="122"/>
      <c r="B50" s="125" t="s">
        <v>10</v>
      </c>
      <c r="C50" s="18">
        <v>2017</v>
      </c>
      <c r="D50" s="34">
        <f>E50+F50+I50+J50</f>
        <v>76.5</v>
      </c>
      <c r="E50" s="35">
        <v>0</v>
      </c>
      <c r="F50" s="35">
        <v>0</v>
      </c>
      <c r="G50" s="35">
        <v>0</v>
      </c>
      <c r="H50" s="35">
        <v>0</v>
      </c>
      <c r="I50" s="34">
        <v>76.5</v>
      </c>
      <c r="J50" s="35">
        <v>0</v>
      </c>
      <c r="K50" s="18"/>
      <c r="L50" s="19"/>
    </row>
    <row r="51" spans="1:12" s="1" customFormat="1" ht="15.75" thickBot="1">
      <c r="A51" s="123"/>
      <c r="B51" s="126"/>
      <c r="C51" s="7">
        <v>2018</v>
      </c>
      <c r="D51" s="34">
        <f t="shared" ref="D51:D56" si="5">E51+F51+I51+J51</f>
        <v>2522.1</v>
      </c>
      <c r="E51" s="59">
        <f t="shared" ref="E51" si="6">E47</f>
        <v>0</v>
      </c>
      <c r="F51" s="59">
        <f>F47+F49</f>
        <v>2275</v>
      </c>
      <c r="G51" s="59">
        <f>G47</f>
        <v>712</v>
      </c>
      <c r="H51" s="37">
        <f>H47+H49</f>
        <v>1563</v>
      </c>
      <c r="I51" s="36">
        <f>I17+I25+I49</f>
        <v>247.1</v>
      </c>
      <c r="J51" s="37">
        <v>0</v>
      </c>
      <c r="K51" s="7"/>
      <c r="L51" s="20"/>
    </row>
    <row r="52" spans="1:12" s="2" customFormat="1" ht="15.75" thickBot="1">
      <c r="A52" s="123"/>
      <c r="B52" s="126"/>
      <c r="C52" s="7">
        <v>2019</v>
      </c>
      <c r="D52" s="34">
        <f t="shared" si="5"/>
        <v>165.81345999999999</v>
      </c>
      <c r="E52" s="36">
        <f t="shared" ref="E52:H52" si="7">E18+E26+E37+E45</f>
        <v>0</v>
      </c>
      <c r="F52" s="36">
        <f t="shared" si="7"/>
        <v>0</v>
      </c>
      <c r="G52" s="36">
        <f t="shared" si="7"/>
        <v>0</v>
      </c>
      <c r="H52" s="36">
        <f t="shared" si="7"/>
        <v>0</v>
      </c>
      <c r="I52" s="36">
        <f>I18+I26+I37+I45</f>
        <v>165.81345999999999</v>
      </c>
      <c r="J52" s="36">
        <f>J18+J26+J37+J45</f>
        <v>0</v>
      </c>
      <c r="K52" s="7"/>
      <c r="L52" s="20"/>
    </row>
    <row r="53" spans="1:12" s="2" customFormat="1" ht="15.75" thickBot="1">
      <c r="A53" s="123"/>
      <c r="B53" s="126"/>
      <c r="C53" s="7" t="s">
        <v>52</v>
      </c>
      <c r="D53" s="34">
        <f t="shared" si="5"/>
        <v>321.64300000000003</v>
      </c>
      <c r="E53" s="36">
        <f t="shared" ref="E53:H53" si="8">E19+E27</f>
        <v>0</v>
      </c>
      <c r="F53" s="36">
        <f t="shared" si="8"/>
        <v>0</v>
      </c>
      <c r="G53" s="36">
        <f t="shared" si="8"/>
        <v>0</v>
      </c>
      <c r="H53" s="36">
        <f t="shared" si="8"/>
        <v>0</v>
      </c>
      <c r="I53" s="36">
        <f>I19+I27</f>
        <v>321.64300000000003</v>
      </c>
      <c r="J53" s="36">
        <f>J19+J27</f>
        <v>0</v>
      </c>
      <c r="K53" s="7"/>
      <c r="L53" s="20"/>
    </row>
    <row r="54" spans="1:12" s="2" customFormat="1" ht="15.75" thickBot="1">
      <c r="A54" s="123"/>
      <c r="B54" s="126"/>
      <c r="C54" s="7" t="s">
        <v>55</v>
      </c>
      <c r="D54" s="34">
        <f t="shared" si="5"/>
        <v>324.40699999999998</v>
      </c>
      <c r="E54" s="36">
        <f t="shared" ref="E54:H54" si="9">E20+E28+E36+E43</f>
        <v>0</v>
      </c>
      <c r="F54" s="36">
        <f t="shared" si="9"/>
        <v>0</v>
      </c>
      <c r="G54" s="36">
        <f t="shared" si="9"/>
        <v>0</v>
      </c>
      <c r="H54" s="36">
        <f t="shared" si="9"/>
        <v>0</v>
      </c>
      <c r="I54" s="36">
        <f>I20+I28+I36+I43</f>
        <v>324.40699999999998</v>
      </c>
      <c r="J54" s="36">
        <f>J20+J28+J36+J43</f>
        <v>0</v>
      </c>
      <c r="K54" s="7"/>
      <c r="L54" s="20"/>
    </row>
    <row r="55" spans="1:12" ht="15.75" thickBot="1">
      <c r="A55" s="123"/>
      <c r="B55" s="126"/>
      <c r="C55" s="7" t="s">
        <v>57</v>
      </c>
      <c r="D55" s="34">
        <f t="shared" si="5"/>
        <v>77</v>
      </c>
      <c r="E55" s="36">
        <f t="shared" ref="E55:J55" si="10">E21+E29</f>
        <v>0</v>
      </c>
      <c r="F55" s="36">
        <f t="shared" si="10"/>
        <v>0</v>
      </c>
      <c r="G55" s="36">
        <f t="shared" si="10"/>
        <v>0</v>
      </c>
      <c r="H55" s="36">
        <f t="shared" si="10"/>
        <v>0</v>
      </c>
      <c r="I55" s="36">
        <f t="shared" si="10"/>
        <v>77</v>
      </c>
      <c r="J55" s="36">
        <f t="shared" si="10"/>
        <v>0</v>
      </c>
      <c r="K55" s="7"/>
      <c r="L55" s="20"/>
    </row>
    <row r="56" spans="1:12" s="2" customFormat="1" ht="15.75" thickBot="1">
      <c r="A56" s="123"/>
      <c r="B56" s="126"/>
      <c r="C56" s="46" t="s">
        <v>59</v>
      </c>
      <c r="D56" s="34">
        <f t="shared" si="5"/>
        <v>77</v>
      </c>
      <c r="E56" s="47">
        <f t="shared" ref="E56:H57" si="11">E22+E30+E38+E45</f>
        <v>0</v>
      </c>
      <c r="F56" s="47">
        <f t="shared" si="11"/>
        <v>0</v>
      </c>
      <c r="G56" s="47">
        <f t="shared" si="11"/>
        <v>0</v>
      </c>
      <c r="H56" s="47">
        <f t="shared" si="11"/>
        <v>0</v>
      </c>
      <c r="I56" s="47">
        <f>I22+I30+I38+I45</f>
        <v>77</v>
      </c>
      <c r="J56" s="47">
        <f>J22+J30+J38+J45</f>
        <v>0</v>
      </c>
      <c r="K56" s="46"/>
      <c r="L56" s="48"/>
    </row>
    <row r="57" spans="1:12" s="2" customFormat="1">
      <c r="A57" s="123"/>
      <c r="B57" s="126"/>
      <c r="C57" s="46" t="s">
        <v>66</v>
      </c>
      <c r="D57" s="34">
        <f t="shared" ref="D57" si="12">E57+F57+I57+J57</f>
        <v>77</v>
      </c>
      <c r="E57" s="47">
        <f t="shared" si="11"/>
        <v>0</v>
      </c>
      <c r="F57" s="47">
        <f t="shared" si="11"/>
        <v>0</v>
      </c>
      <c r="G57" s="47">
        <f t="shared" si="11"/>
        <v>0</v>
      </c>
      <c r="H57" s="47">
        <f t="shared" si="11"/>
        <v>0</v>
      </c>
      <c r="I57" s="47">
        <v>77</v>
      </c>
      <c r="J57" s="47">
        <f>J23+J31+J39+J46</f>
        <v>0</v>
      </c>
      <c r="K57" s="46"/>
      <c r="L57" s="48"/>
    </row>
    <row r="58" spans="1:12" ht="15.75" thickBot="1">
      <c r="A58" s="124"/>
      <c r="B58" s="127"/>
      <c r="C58" s="30" t="s">
        <v>65</v>
      </c>
      <c r="D58" s="38">
        <f>D50+D51+D52+D53+D54+D55+D56+D57</f>
        <v>3641.4634599999999</v>
      </c>
      <c r="E58" s="38">
        <f t="shared" ref="E58:H58" si="13">E50+E51+E52+E53+E54+E55+E56+E57</f>
        <v>0</v>
      </c>
      <c r="F58" s="38">
        <f t="shared" si="13"/>
        <v>2275</v>
      </c>
      <c r="G58" s="38">
        <f t="shared" si="13"/>
        <v>712</v>
      </c>
      <c r="H58" s="38">
        <f t="shared" si="13"/>
        <v>1563</v>
      </c>
      <c r="I58" s="38">
        <f>I50+I51+I52+I53+I54+I55+I56+I57</f>
        <v>1366.4634599999999</v>
      </c>
      <c r="J58" s="38">
        <f>J50+J51+J52+J53+J54+J55+J56</f>
        <v>0</v>
      </c>
      <c r="K58" s="21"/>
      <c r="L58" s="22"/>
    </row>
  </sheetData>
  <mergeCells count="37">
    <mergeCell ref="I1:L1"/>
    <mergeCell ref="K32:K38"/>
    <mergeCell ref="L32:L38"/>
    <mergeCell ref="B32:B38"/>
    <mergeCell ref="A32:A38"/>
    <mergeCell ref="A10:L10"/>
    <mergeCell ref="A11:L15"/>
    <mergeCell ref="F6:H6"/>
    <mergeCell ref="A50:A58"/>
    <mergeCell ref="B50:B58"/>
    <mergeCell ref="L39:L45"/>
    <mergeCell ref="L48:L49"/>
    <mergeCell ref="K39:K45"/>
    <mergeCell ref="A39:A45"/>
    <mergeCell ref="B39:B45"/>
    <mergeCell ref="A2:L2"/>
    <mergeCell ref="E4:I4"/>
    <mergeCell ref="D4:D8"/>
    <mergeCell ref="L4:L8"/>
    <mergeCell ref="J4:J8"/>
    <mergeCell ref="K4:K8"/>
    <mergeCell ref="A4:A8"/>
    <mergeCell ref="B4:B8"/>
    <mergeCell ref="C4:C8"/>
    <mergeCell ref="F5:I5"/>
    <mergeCell ref="E5:E8"/>
    <mergeCell ref="G7:H7"/>
    <mergeCell ref="I6:I8"/>
    <mergeCell ref="F7:F8"/>
    <mergeCell ref="K16:K23"/>
    <mergeCell ref="L16:L23"/>
    <mergeCell ref="B16:B23"/>
    <mergeCell ref="A16:A23"/>
    <mergeCell ref="A24:A31"/>
    <mergeCell ref="B24:B31"/>
    <mergeCell ref="K24:K31"/>
    <mergeCell ref="L24:L31"/>
  </mergeCells>
  <pageMargins left="0.59055118110236227" right="0.39370078740157483" top="0.39370078740157483" bottom="0.39370078740157483" header="0.39370078740157483" footer="0.31496062992125984"/>
  <pageSetup paperSize="9" scale="77" orientation="landscape" r:id="rId1"/>
  <rowBreaks count="2" manualBreakCount="2">
    <brk id="23" max="16383" man="1"/>
    <brk id="4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tabSelected="1" view="pageBreakPreview" zoomScaleSheetLayoutView="100" workbookViewId="0">
      <selection activeCell="D25" sqref="D25"/>
    </sheetView>
  </sheetViews>
  <sheetFormatPr defaultRowHeight="15"/>
  <cols>
    <col min="1" max="1" width="4.5703125" customWidth="1"/>
    <col min="2" max="2" width="22.28515625" customWidth="1"/>
    <col min="3" max="3" width="11.42578125" customWidth="1"/>
    <col min="4" max="4" width="13.85546875" customWidth="1"/>
    <col min="5" max="5" width="8.7109375" customWidth="1"/>
    <col min="6" max="6" width="12.42578125" style="2" customWidth="1"/>
    <col min="7" max="7" width="11" customWidth="1"/>
    <col min="8" max="8" width="13.140625" style="2" customWidth="1"/>
    <col min="9" max="9" width="11.5703125" customWidth="1"/>
    <col min="10" max="10" width="12.140625" customWidth="1"/>
    <col min="11" max="11" width="16" customWidth="1"/>
  </cols>
  <sheetData>
    <row r="1" spans="1:13" ht="54.75" customHeight="1" thickBot="1">
      <c r="A1" s="2"/>
      <c r="B1" s="2"/>
      <c r="C1" s="2"/>
      <c r="D1" s="2"/>
      <c r="E1" s="2"/>
      <c r="G1" s="2"/>
      <c r="H1" s="151" t="s">
        <v>63</v>
      </c>
      <c r="I1" s="151"/>
      <c r="J1" s="151"/>
      <c r="K1" s="151"/>
      <c r="L1" s="70"/>
      <c r="M1" s="70"/>
    </row>
    <row r="2" spans="1:13" ht="18.75">
      <c r="A2" s="152" t="s">
        <v>36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13" ht="15.75" thickBot="1">
      <c r="A3" s="71"/>
      <c r="B3" s="72"/>
      <c r="C3" s="72"/>
      <c r="D3" s="72"/>
      <c r="E3" s="72"/>
      <c r="F3" s="72"/>
      <c r="G3" s="72"/>
      <c r="H3" s="72"/>
      <c r="I3" s="72"/>
      <c r="J3" s="72"/>
      <c r="K3" s="73"/>
    </row>
    <row r="4" spans="1:13" ht="15" customHeight="1" thickBot="1">
      <c r="A4" s="115" t="s">
        <v>0</v>
      </c>
      <c r="B4" s="86" t="s">
        <v>23</v>
      </c>
      <c r="C4" s="86" t="s">
        <v>1</v>
      </c>
      <c r="D4" s="106" t="s">
        <v>24</v>
      </c>
      <c r="E4" s="103" t="s">
        <v>2</v>
      </c>
      <c r="F4" s="104"/>
      <c r="G4" s="104"/>
      <c r="H4" s="104"/>
      <c r="I4" s="105"/>
      <c r="J4" s="112" t="s">
        <v>3</v>
      </c>
      <c r="K4" s="109" t="s">
        <v>26</v>
      </c>
    </row>
    <row r="5" spans="1:13" s="2" customFormat="1" ht="15" customHeight="1" thickBot="1">
      <c r="A5" s="116"/>
      <c r="B5" s="87"/>
      <c r="C5" s="87"/>
      <c r="D5" s="87"/>
      <c r="E5" s="107" t="s">
        <v>5</v>
      </c>
      <c r="F5" s="103" t="s">
        <v>25</v>
      </c>
      <c r="G5" s="104"/>
      <c r="H5" s="104"/>
      <c r="I5" s="105"/>
      <c r="J5" s="113"/>
      <c r="K5" s="110"/>
    </row>
    <row r="6" spans="1:13" s="2" customFormat="1" ht="29.25" customHeight="1" thickBot="1">
      <c r="A6" s="116"/>
      <c r="B6" s="87"/>
      <c r="C6" s="87"/>
      <c r="D6" s="87"/>
      <c r="E6" s="107"/>
      <c r="F6" s="103" t="s">
        <v>51</v>
      </c>
      <c r="G6" s="104"/>
      <c r="H6" s="105"/>
      <c r="I6" s="119" t="s">
        <v>29</v>
      </c>
      <c r="J6" s="113"/>
      <c r="K6" s="110"/>
    </row>
    <row r="7" spans="1:13" ht="15" customHeight="1">
      <c r="A7" s="116"/>
      <c r="B7" s="87"/>
      <c r="C7" s="87"/>
      <c r="D7" s="87"/>
      <c r="E7" s="107"/>
      <c r="F7" s="119" t="s">
        <v>47</v>
      </c>
      <c r="G7" s="155" t="s">
        <v>46</v>
      </c>
      <c r="H7" s="156"/>
      <c r="I7" s="120"/>
      <c r="J7" s="113"/>
      <c r="K7" s="110"/>
    </row>
    <row r="8" spans="1:13" ht="60.75" thickBot="1">
      <c r="A8" s="117"/>
      <c r="B8" s="88"/>
      <c r="C8" s="88"/>
      <c r="D8" s="88"/>
      <c r="E8" s="108"/>
      <c r="F8" s="121"/>
      <c r="G8" s="13" t="s">
        <v>49</v>
      </c>
      <c r="H8" s="10" t="s">
        <v>50</v>
      </c>
      <c r="I8" s="121"/>
      <c r="J8" s="114"/>
      <c r="K8" s="111"/>
    </row>
    <row r="9" spans="1:13" s="2" customFormat="1">
      <c r="A9" s="74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75">
        <v>11</v>
      </c>
    </row>
    <row r="10" spans="1:13" s="2" customFormat="1" ht="21" customHeight="1">
      <c r="A10" s="148" t="s">
        <v>13</v>
      </c>
      <c r="B10" s="150" t="s">
        <v>33</v>
      </c>
      <c r="C10" s="27" t="s">
        <v>42</v>
      </c>
      <c r="D10" s="39">
        <f>E10+F10+I10+J10</f>
        <v>76.5</v>
      </c>
      <c r="E10" s="39">
        <v>0</v>
      </c>
      <c r="F10" s="39">
        <f>G10+H10</f>
        <v>0</v>
      </c>
      <c r="G10" s="40">
        <v>0</v>
      </c>
      <c r="H10" s="40">
        <v>0</v>
      </c>
      <c r="I10" s="40">
        <v>76.5</v>
      </c>
      <c r="J10" s="23">
        <v>0</v>
      </c>
      <c r="K10" s="145" t="s">
        <v>35</v>
      </c>
    </row>
    <row r="11" spans="1:13" s="2" customFormat="1" ht="21" customHeight="1">
      <c r="A11" s="116"/>
      <c r="B11" s="93"/>
      <c r="C11" s="27" t="s">
        <v>43</v>
      </c>
      <c r="D11" s="39">
        <f t="shared" ref="D11" si="0">E11+F11+I11+J11</f>
        <v>2522.1</v>
      </c>
      <c r="E11" s="39">
        <v>0</v>
      </c>
      <c r="F11" s="39">
        <f t="shared" ref="F11" si="1">G11+H11</f>
        <v>2275</v>
      </c>
      <c r="G11" s="40">
        <v>712</v>
      </c>
      <c r="H11" s="40">
        <v>1563</v>
      </c>
      <c r="I11" s="40">
        <v>247.1</v>
      </c>
      <c r="J11" s="23">
        <v>0</v>
      </c>
      <c r="K11" s="146"/>
    </row>
    <row r="12" spans="1:13" s="2" customFormat="1" ht="21" customHeight="1">
      <c r="A12" s="116"/>
      <c r="B12" s="93"/>
      <c r="C12" s="3" t="s">
        <v>44</v>
      </c>
      <c r="D12" s="39">
        <f>E12+F12+I12+J12</f>
        <v>165.81345999999999</v>
      </c>
      <c r="E12" s="40">
        <v>0</v>
      </c>
      <c r="F12" s="39">
        <f t="shared" ref="F12:F17" si="2">G12+H12</f>
        <v>0</v>
      </c>
      <c r="G12" s="40">
        <v>0</v>
      </c>
      <c r="H12" s="40">
        <v>0</v>
      </c>
      <c r="I12" s="40">
        <v>165.81345999999999</v>
      </c>
      <c r="J12" s="24">
        <v>0</v>
      </c>
      <c r="K12" s="146"/>
    </row>
    <row r="13" spans="1:13" s="2" customFormat="1" ht="21" customHeight="1">
      <c r="A13" s="116"/>
      <c r="B13" s="93"/>
      <c r="C13" s="27" t="s">
        <v>53</v>
      </c>
      <c r="D13" s="39">
        <f t="shared" ref="D13:D17" si="3">E13+F13+I13+J13</f>
        <v>321.64299999999997</v>
      </c>
      <c r="E13" s="39">
        <v>0</v>
      </c>
      <c r="F13" s="39">
        <f t="shared" si="2"/>
        <v>0</v>
      </c>
      <c r="G13" s="40">
        <v>0</v>
      </c>
      <c r="H13" s="40">
        <v>0</v>
      </c>
      <c r="I13" s="40">
        <v>321.64299999999997</v>
      </c>
      <c r="J13" s="23">
        <v>0</v>
      </c>
      <c r="K13" s="146"/>
    </row>
    <row r="14" spans="1:13" s="2" customFormat="1" ht="52.5" hidden="1" customHeight="1">
      <c r="A14" s="116"/>
      <c r="B14" s="93"/>
      <c r="C14" s="15" t="s">
        <v>54</v>
      </c>
      <c r="D14" s="39">
        <f t="shared" ref="D14:D15" si="4">E14+F14+I14+J14</f>
        <v>77</v>
      </c>
      <c r="E14" s="32">
        <v>0</v>
      </c>
      <c r="F14" s="39">
        <f t="shared" si="2"/>
        <v>0</v>
      </c>
      <c r="G14" s="32">
        <v>0</v>
      </c>
      <c r="H14" s="32">
        <v>0</v>
      </c>
      <c r="I14" s="32">
        <v>77</v>
      </c>
      <c r="J14" s="25">
        <v>0</v>
      </c>
      <c r="K14" s="146"/>
    </row>
    <row r="15" spans="1:13" s="2" customFormat="1" ht="19.149999999999999" customHeight="1">
      <c r="A15" s="116"/>
      <c r="B15" s="93"/>
      <c r="C15" s="27" t="s">
        <v>54</v>
      </c>
      <c r="D15" s="39">
        <f t="shared" si="4"/>
        <v>324.40699999999998</v>
      </c>
      <c r="E15" s="39">
        <v>0</v>
      </c>
      <c r="F15" s="39">
        <f t="shared" si="2"/>
        <v>0</v>
      </c>
      <c r="G15" s="40">
        <v>0</v>
      </c>
      <c r="H15" s="40">
        <v>0</v>
      </c>
      <c r="I15" s="40">
        <v>324.40699999999998</v>
      </c>
      <c r="J15" s="23">
        <v>0</v>
      </c>
      <c r="K15" s="146"/>
    </row>
    <row r="16" spans="1:13" s="2" customFormat="1" ht="21" customHeight="1">
      <c r="A16" s="116"/>
      <c r="B16" s="93"/>
      <c r="C16" s="15" t="s">
        <v>58</v>
      </c>
      <c r="D16" s="39">
        <f t="shared" si="3"/>
        <v>77</v>
      </c>
      <c r="E16" s="32">
        <v>0</v>
      </c>
      <c r="F16" s="39">
        <f t="shared" si="2"/>
        <v>0</v>
      </c>
      <c r="G16" s="32">
        <v>0</v>
      </c>
      <c r="H16" s="32">
        <v>0</v>
      </c>
      <c r="I16" s="32">
        <v>77</v>
      </c>
      <c r="J16" s="25">
        <v>0</v>
      </c>
      <c r="K16" s="146"/>
    </row>
    <row r="17" spans="1:11" s="2" customFormat="1" ht="21" customHeight="1">
      <c r="A17" s="116"/>
      <c r="B17" s="93"/>
      <c r="C17" s="63" t="s">
        <v>60</v>
      </c>
      <c r="D17" s="64">
        <f t="shared" si="3"/>
        <v>77</v>
      </c>
      <c r="E17" s="65">
        <v>0</v>
      </c>
      <c r="F17" s="39">
        <f t="shared" si="2"/>
        <v>0</v>
      </c>
      <c r="G17" s="65">
        <v>0</v>
      </c>
      <c r="H17" s="65">
        <v>0</v>
      </c>
      <c r="I17" s="65">
        <v>77</v>
      </c>
      <c r="J17" s="66">
        <v>0</v>
      </c>
      <c r="K17" s="146"/>
    </row>
    <row r="18" spans="1:11" s="2" customFormat="1" ht="21" customHeight="1" thickBot="1">
      <c r="A18" s="157"/>
      <c r="B18" s="158"/>
      <c r="C18" s="63" t="s">
        <v>67</v>
      </c>
      <c r="D18" s="64">
        <f t="shared" ref="D18" si="5">E18+F18+I18+J18</f>
        <v>77</v>
      </c>
      <c r="E18" s="65">
        <v>0</v>
      </c>
      <c r="F18" s="39">
        <f t="shared" ref="F18" si="6">G18+H18</f>
        <v>0</v>
      </c>
      <c r="G18" s="65">
        <v>0</v>
      </c>
      <c r="H18" s="65">
        <v>0</v>
      </c>
      <c r="I18" s="65">
        <v>77</v>
      </c>
      <c r="J18" s="66">
        <v>0</v>
      </c>
      <c r="K18" s="159"/>
    </row>
    <row r="19" spans="1:11" ht="33" customHeight="1" thickBot="1">
      <c r="A19" s="149"/>
      <c r="B19" s="67" t="s">
        <v>34</v>
      </c>
      <c r="C19" s="68" t="s">
        <v>68</v>
      </c>
      <c r="D19" s="69">
        <f>D10+D11+D12+D13+D15+D16+D17+D18</f>
        <v>3641.4634599999999</v>
      </c>
      <c r="E19" s="69">
        <f>E10+E11+E12+E13+E15+E16+E17+E18</f>
        <v>0</v>
      </c>
      <c r="F19" s="69">
        <f t="shared" ref="E19:H19" si="7">F10+F11+F12+F13+F15+F16+F17+F18</f>
        <v>2275</v>
      </c>
      <c r="G19" s="69">
        <f t="shared" si="7"/>
        <v>712</v>
      </c>
      <c r="H19" s="69">
        <f t="shared" si="7"/>
        <v>1563</v>
      </c>
      <c r="I19" s="69">
        <f>I10+I11+I12+I13+I15+I16+I17+I18</f>
        <v>1366.4634599999999</v>
      </c>
      <c r="J19" s="69">
        <f>J10+J11+J12+J13+J15+J16+J17</f>
        <v>0</v>
      </c>
      <c r="K19" s="147"/>
    </row>
  </sheetData>
  <mergeCells count="18">
    <mergeCell ref="F7:F8"/>
    <mergeCell ref="G7:H7"/>
    <mergeCell ref="K10:K19"/>
    <mergeCell ref="A10:A19"/>
    <mergeCell ref="B10:B17"/>
    <mergeCell ref="H1:K1"/>
    <mergeCell ref="A2:K2"/>
    <mergeCell ref="A4:A8"/>
    <mergeCell ref="B4:B8"/>
    <mergeCell ref="C4:C8"/>
    <mergeCell ref="D4:D8"/>
    <mergeCell ref="E4:I4"/>
    <mergeCell ref="J4:J8"/>
    <mergeCell ref="K4:K8"/>
    <mergeCell ref="E5:E8"/>
    <mergeCell ref="F5:I5"/>
    <mergeCell ref="I6:I8"/>
    <mergeCell ref="F6:H6"/>
  </mergeCells>
  <pageMargins left="0.78740157480314965" right="0.39370078740157483" top="0.39370078740157483" bottom="0.39370078740157483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Дост. среда на 23.12.20г.</vt:lpstr>
      <vt:lpstr>Ресурсное обеспечение</vt:lpstr>
      <vt:lpstr>'Ресурсное обеспечение'!Область_печати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retivova_vyu</cp:lastModifiedBy>
  <cp:lastPrinted>2021-09-30T07:56:18Z</cp:lastPrinted>
  <dcterms:created xsi:type="dcterms:W3CDTF">2016-10-10T15:59:48Z</dcterms:created>
  <dcterms:modified xsi:type="dcterms:W3CDTF">2021-09-30T07:56:21Z</dcterms:modified>
</cp:coreProperties>
</file>