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1"/>
  </bookViews>
  <sheets>
    <sheet name="p_1557_1" sheetId="1" r:id="rId1"/>
    <sheet name="p_1557_2" sheetId="2" r:id="rId2"/>
    <sheet name="p_1557_3" sheetId="3" r:id="rId3"/>
    <sheet name="p_1557_4" sheetId="4" r:id="rId4"/>
    <sheet name="p_1557_5" sheetId="5" r:id="rId5"/>
  </sheets>
  <definedNames>
    <definedName name="_xlnm._FilterDatabase" localSheetId="0" hidden="1">p_1557_1!$A$11:$AG$11</definedName>
  </definedNames>
  <calcPr calcId="144525"/>
</workbook>
</file>

<file path=xl/calcChain.xml><?xml version="1.0" encoding="utf-8"?>
<calcChain xmlns="http://schemas.openxmlformats.org/spreadsheetml/2006/main">
  <c r="N10" i="5" l="1"/>
  <c r="P10" i="5"/>
  <c r="O11" i="4"/>
  <c r="O33" i="2"/>
  <c r="T33" i="2"/>
  <c r="O16" i="2"/>
  <c r="T16" i="2"/>
  <c r="O10" i="2" l="1"/>
  <c r="T10" i="2"/>
  <c r="C11" i="1"/>
  <c r="E11" i="4" l="1"/>
  <c r="C17" i="1"/>
  <c r="C34" i="1" l="1"/>
  <c r="I16" i="2" l="1"/>
  <c r="J16" i="2"/>
  <c r="K16" i="2"/>
  <c r="H16" i="2"/>
  <c r="S16" i="2" s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Q33" i="2" l="1"/>
  <c r="P33" i="2"/>
  <c r="K33" i="2"/>
  <c r="J33" i="2"/>
  <c r="I33" i="2"/>
  <c r="H33" i="2"/>
  <c r="S33" i="2" s="1"/>
  <c r="Q16" i="2"/>
  <c r="P16" i="2"/>
  <c r="Q10" i="2"/>
  <c r="P10" i="2"/>
  <c r="K10" i="2"/>
  <c r="J10" i="2"/>
  <c r="I10" i="2"/>
  <c r="H10" i="2"/>
  <c r="S10" i="2" s="1"/>
  <c r="D11" i="1"/>
  <c r="E11" i="1"/>
  <c r="G11" i="1"/>
  <c r="H11" i="1"/>
  <c r="I11" i="1"/>
  <c r="J11" i="1"/>
  <c r="L11" i="1"/>
  <c r="N11" i="1"/>
  <c r="O11" i="1"/>
  <c r="P11" i="1"/>
  <c r="R11" i="1"/>
  <c r="S11" i="1"/>
  <c r="T11" i="1"/>
  <c r="U11" i="1"/>
  <c r="V11" i="1"/>
  <c r="W11" i="1"/>
  <c r="X11" i="1"/>
  <c r="Y11" i="1"/>
  <c r="Z11" i="1"/>
  <c r="AA11" i="1"/>
  <c r="AC11" i="1"/>
  <c r="AD11" i="1"/>
  <c r="AD34" i="1"/>
  <c r="AC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11" i="1"/>
  <c r="M11" i="1"/>
  <c r="K10" i="5"/>
  <c r="J10" i="5"/>
  <c r="I10" i="5"/>
  <c r="H10" i="5"/>
  <c r="O10" i="5" s="1"/>
  <c r="AF11" i="4"/>
  <c r="AE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N11" i="4"/>
  <c r="M11" i="4"/>
  <c r="L11" i="4"/>
  <c r="K11" i="4"/>
  <c r="J11" i="4"/>
  <c r="I11" i="4"/>
  <c r="H11" i="4"/>
  <c r="G11" i="4"/>
  <c r="F11" i="4"/>
  <c r="D11" i="4"/>
  <c r="AB11" i="1" l="1"/>
  <c r="F11" i="1"/>
  <c r="K11" i="1"/>
  <c r="AB34" i="1"/>
  <c r="AD11" i="4"/>
  <c r="C24" i="3"/>
  <c r="C18" i="3"/>
  <c r="C12" i="3"/>
</calcChain>
</file>

<file path=xl/sharedStrings.xml><?xml version="1.0" encoding="utf-8"?>
<sst xmlns="http://schemas.openxmlformats.org/spreadsheetml/2006/main" count="556" uniqueCount="149">
  <si>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</si>
  <si>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</si>
  <si>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</si>
  <si>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</si>
  <si>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</si>
  <si>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</si>
  <si>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</si>
  <si>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</si>
  <si>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</si>
  <si>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</si>
  <si>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</si>
  <si>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</si>
  <si>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</si>
  <si>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</si>
  <si>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</si>
  <si>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</si>
  <si>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</si>
  <si>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</si>
  <si>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</si>
  <si>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</si>
  <si>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</si>
  <si>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</si>
  <si>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</si>
  <si>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</si>
  <si>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</si>
  <si>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</si>
  <si>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</si>
  <si>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</si>
  <si>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</si>
  <si>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</si>
  <si>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</si>
  <si>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</si>
  <si>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</si>
  <si>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</si>
  <si>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виды, установленные ч.1 ст.166 Жилищного Кодекса РФ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</si>
  <si>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</si>
  <si>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</si>
  <si>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</si>
  <si>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</si>
  <si>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</si>
  <si>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</si>
  <si>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</si>
  <si>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</si>
  <si>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</si>
  <si>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</si>
  <si>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</si>
  <si>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</si>
  <si>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</si>
  <si>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</si>
  <si>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</si>
  <si>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</si>
  <si>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</si>
  <si>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</si>
  <si>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</si>
  <si>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</si>
  <si>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       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</si>
  <si>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</si>
  <si>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</si>
  <si>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</si>
  <si>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</si>
  <si>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</si>
  <si>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</si>
  <si>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</si>
  <si>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</si>
  <si>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</si>
  <si>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</si>
  <si>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</si>
  <si>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</si>
  <si>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Объем финансирования в 2020г., руб.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</si>
  <si>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</si>
  <si>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</si>
  <si>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</si>
  <si>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</si>
  <si>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</si>
  <si>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</si>
  <si>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</si>
  <si>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</si>
  <si>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Адрес многоквартирного дома (далее - МКД)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</si>
  <si>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</si>
  <si>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X</t>
  </si>
  <si>
    <t>-</t>
  </si>
  <si>
    <t>Итого по ЗАТО город Радужный</t>
  </si>
  <si>
    <t>Радужный г, 1-й кв-л, 18</t>
  </si>
  <si>
    <t>Радужный г, 1-й кв-л, 23</t>
  </si>
  <si>
    <t>Радужный г, 1-й кв-л, 26</t>
  </si>
  <si>
    <t>Радужный г, 1-й кв-л, 27</t>
  </si>
  <si>
    <t>Радужный г, 1-й кв-л, 29</t>
  </si>
  <si>
    <t>Х</t>
  </si>
  <si>
    <t>Каменные, кирпичные</t>
  </si>
  <si>
    <t>УК</t>
  </si>
  <si>
    <t>Панельные</t>
  </si>
  <si>
    <t>МУП "ЖКХ" ЗАТО г. Радужный</t>
  </si>
  <si>
    <t>Радужный г, 1-й кв-л, 13</t>
  </si>
  <si>
    <t>Радужный г, 1-й кв-л, 37</t>
  </si>
  <si>
    <t>Радужный г, 3-й кв-л, 19</t>
  </si>
  <si>
    <t>Радужный г, 1-й кв-л, 17</t>
  </si>
  <si>
    <t>Радужный г, 9-й кв-л, 8</t>
  </si>
  <si>
    <t>Радужный г, 1-й кв-л, 20</t>
  </si>
  <si>
    <t>Радужный г, 1-й кв-л, 24</t>
  </si>
  <si>
    <t>Радужный г, 1-й кв-л, 7</t>
  </si>
  <si>
    <t>Радужный г, 1-й кв-л, 12А</t>
  </si>
  <si>
    <t>Радужный г, 3-й кв-л, 29</t>
  </si>
  <si>
    <t>Итого по ЗАТО город Радужный на 2021 год</t>
  </si>
  <si>
    <t>Итого по ЗАТО город Радужный на 2022 год</t>
  </si>
  <si>
    <t xml:space="preserve">Итого по ЗАТО город Радужный на 2020 год </t>
  </si>
  <si>
    <t>РО</t>
  </si>
  <si>
    <t>Ж/б панели</t>
  </si>
  <si>
    <t>МУП "ЖКХ"</t>
  </si>
  <si>
    <t>МУП "ЖКХ" ЗАТО г. Радужный </t>
  </si>
  <si>
    <t>2015</t>
  </si>
  <si>
    <t>Радужный г, 1-й кв-л, 6</t>
  </si>
  <si>
    <t>1</t>
  </si>
  <si>
    <t>5</t>
  </si>
  <si>
    <t>4</t>
  </si>
  <si>
    <t>Радужный г, 3-й кв-л, 34</t>
  </si>
  <si>
    <t>Радужный г, 1-й кв-л, 28</t>
  </si>
  <si>
    <t>Радужный г, 3-й кв-л, 25</t>
  </si>
  <si>
    <t>3</t>
  </si>
  <si>
    <t>Радужный г, 1-й кв-л, 35</t>
  </si>
  <si>
    <t>Радужный г, 3-й кв-л, 17А</t>
  </si>
  <si>
    <t>Радужный г, 3-й кв-л, 21</t>
  </si>
  <si>
    <t>Радужный г, 3-й кв-л, 23</t>
  </si>
  <si>
    <t>Радужный г, 3-й кв-л, 9</t>
  </si>
  <si>
    <t>12</t>
  </si>
  <si>
    <t>400</t>
  </si>
  <si>
    <t>2016</t>
  </si>
  <si>
    <t>9</t>
  </si>
  <si>
    <t>266</t>
  </si>
  <si>
    <t>472</t>
  </si>
  <si>
    <t>367</t>
  </si>
  <si>
    <t>289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</si>
  <si>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</si>
  <si>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             А.В. Колуков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</si>
  <si>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</si>
  <si>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</si>
  <si>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Таблица № 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</si>
  <si>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</si>
  <si>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ЗАТО г. Радужный  Владимирская область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</si>
  <si>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</si>
  <si>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</si>
  <si>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</si>
  <si>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Светлана Павловна Гарипова, 8(49254) 3 42 95</t>
  </si>
  <si>
    <t>Светлана Павловна Гарипова,</t>
  </si>
  <si>
    <t xml:space="preserve"> 8(49254) 3 42 95</t>
  </si>
  <si>
    <t>Приложение № 1
к постановлению администрации ЗАТО г. Радужный 
Владимирской области
от 08.12.2021 № 1557_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</si>
  <si>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годы( в редакции постановления администрации ЗАТО г. Радужный Владимирской области    
 от 08.12.2021 № 1557__ )</t>
  </si>
  <si>
    <t>( в редакции постановления администрации ЗАТО  г. Радужный Владимирской области  от 08.12.2021 № 1557)</t>
  </si>
  <si>
    <t>Приложение  № 2
к постановлению администрации ЗАТО г. Радужный 
Владимирской области                                                              от 08.12.2021 № 1557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</si>
  <si>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08.12.2021 № 1557)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</si>
</sst>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##\ ###\ ###\ ##0.00"/>
    <numFmt numFmtId="166" formatCode="[$-419]General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5" fillId="0" borderId="0"/>
  </cellStyleXfs>
  <cellXfs count="18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2" fillId="0" borderId="0" xfId="0" applyFont="1"/>
    <xf numFmtId="0" fontId="10" fillId="0" borderId="0" xfId="0" applyFont="1" applyFill="1" applyBorder="1" applyAlignment="1"/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1" fillId="0" borderId="0" xfId="0" applyFont="1" applyFill="1" applyAlignment="1">
      <alignment vertical="top"/>
    </xf>
    <xf numFmtId="4" fontId="15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right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4" fontId="20" fillId="0" borderId="1" xfId="0" applyNumberFormat="1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4" fontId="20" fillId="0" borderId="1" xfId="6" applyNumberFormat="1" applyFont="1" applyFill="1" applyBorder="1" applyAlignment="1">
      <alignment horizontal="right" wrapText="1"/>
    </xf>
    <xf numFmtId="0" fontId="19" fillId="0" borderId="0" xfId="5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vertical="center"/>
    </xf>
    <xf numFmtId="0" fontId="17" fillId="0" borderId="1" xfId="5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10" fontId="16" fillId="0" borderId="1" xfId="0" applyNumberFormat="1" applyFont="1" applyFill="1" applyBorder="1" applyAlignment="1">
      <alignment horizontal="center"/>
    </xf>
    <xf numFmtId="165" fontId="16" fillId="0" borderId="1" xfId="0" applyNumberFormat="1" applyFont="1" applyFill="1" applyBorder="1" applyAlignment="1">
      <alignment horizontal="left" wrapText="1"/>
    </xf>
    <xf numFmtId="165" fontId="16" fillId="0" borderId="1" xfId="0" applyNumberFormat="1" applyFont="1" applyFill="1" applyBorder="1" applyAlignment="1">
      <alignment horizontal="right"/>
    </xf>
    <xf numFmtId="0" fontId="13" fillId="0" borderId="1" xfId="4" applyFont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5" fontId="13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right"/>
    </xf>
    <xf numFmtId="0" fontId="19" fillId="0" borderId="1" xfId="5" applyFont="1" applyFill="1" applyBorder="1" applyAlignment="1">
      <alignment horizontal="center"/>
    </xf>
    <xf numFmtId="165" fontId="13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5" fillId="0" borderId="0" xfId="0" applyFont="1"/>
    <xf numFmtId="0" fontId="17" fillId="0" borderId="0" xfId="5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center" wrapText="1"/>
    </xf>
    <xf numFmtId="10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25" fillId="0" borderId="1" xfId="5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top" wrapText="1"/>
    </xf>
    <xf numFmtId="0" fontId="6" fillId="0" borderId="0" xfId="0" applyFo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textRotation="90" wrapText="1"/>
    </xf>
    <xf numFmtId="2" fontId="13" fillId="0" borderId="1" xfId="0" applyNumberFormat="1" applyFont="1" applyFill="1" applyBorder="1" applyAlignment="1">
      <alignment horizontal="center" vertical="center" textRotation="90" wrapText="1"/>
    </xf>
    <xf numFmtId="4" fontId="12" fillId="0" borderId="1" xfId="0" applyNumberFormat="1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textRotation="90" wrapText="1"/>
    </xf>
    <xf numFmtId="4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right" vertical="center" textRotation="90" wrapText="1"/>
    </xf>
    <xf numFmtId="0" fontId="16" fillId="0" borderId="1" xfId="1" applyNumberFormat="1" applyFont="1" applyFill="1" applyBorder="1" applyAlignment="1">
      <alignment horizontal="right" vertical="center" wrapText="1"/>
    </xf>
    <xf numFmtId="0" fontId="16" fillId="0" borderId="1" xfId="1" applyFont="1" applyFill="1" applyBorder="1" applyAlignment="1">
      <alignment horizontal="left" textRotation="90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2" fillId="0" borderId="3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2" fontId="16" fillId="0" borderId="4" xfId="3" applyNumberFormat="1" applyFont="1" applyFill="1" applyBorder="1" applyAlignment="1">
      <alignment horizontal="center" vertical="center" textRotation="90" wrapText="1"/>
    </xf>
    <xf numFmtId="2" fontId="16" fillId="0" borderId="8" xfId="3" applyNumberFormat="1" applyFont="1" applyFill="1" applyBorder="1" applyAlignment="1">
      <alignment horizontal="center" vertical="center" textRotation="90" wrapText="1"/>
    </xf>
    <xf numFmtId="2" fontId="16" fillId="0" borderId="4" xfId="0" applyNumberFormat="1" applyFont="1" applyFill="1" applyBorder="1" applyAlignment="1">
      <alignment horizontal="center" vertical="center" textRotation="90" wrapText="1"/>
    </xf>
    <xf numFmtId="2" fontId="16" fillId="0" borderId="8" xfId="0" applyNumberFormat="1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2" fontId="16" fillId="0" borderId="1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textRotation="90" wrapText="1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textRotation="90" wrapText="1"/>
    </xf>
    <xf numFmtId="0" fontId="13" fillId="0" borderId="5" xfId="4" applyFont="1" applyBorder="1" applyAlignment="1">
      <alignment horizontal="center" wrapText="1"/>
    </xf>
    <xf numFmtId="0" fontId="13" fillId="0" borderId="8" xfId="4" applyFont="1" applyBorder="1" applyAlignment="1">
      <alignment horizontal="center" wrapText="1"/>
    </xf>
    <xf numFmtId="0" fontId="15" fillId="0" borderId="4" xfId="4" applyFont="1" applyBorder="1" applyAlignment="1">
      <alignment horizontal="center" textRotation="90" wrapText="1"/>
    </xf>
    <xf numFmtId="0" fontId="15" fillId="0" borderId="5" xfId="4" applyFont="1" applyBorder="1" applyAlignment="1">
      <alignment horizontal="center" textRotation="90" wrapText="1"/>
    </xf>
    <xf numFmtId="0" fontId="15" fillId="0" borderId="8" xfId="4" applyFont="1" applyBorder="1" applyAlignment="1">
      <alignment horizontal="center" textRotation="90" wrapText="1"/>
    </xf>
    <xf numFmtId="0" fontId="13" fillId="0" borderId="5" xfId="4" applyFont="1" applyBorder="1" applyAlignment="1">
      <alignment horizontal="center" textRotation="90" wrapText="1"/>
    </xf>
    <xf numFmtId="0" fontId="13" fillId="0" borderId="8" xfId="4" applyFont="1" applyBorder="1" applyAlignment="1">
      <alignment horizontal="center" textRotation="90" wrapText="1"/>
    </xf>
    <xf numFmtId="0" fontId="13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textRotation="90" wrapText="1"/>
    </xf>
    <xf numFmtId="0" fontId="13" fillId="0" borderId="5" xfId="4" applyFont="1" applyBorder="1" applyAlignment="1">
      <alignment vertical="center" wrapText="1"/>
    </xf>
    <xf numFmtId="0" fontId="13" fillId="0" borderId="8" xfId="4" applyFont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1" xfId="4" applyFont="1" applyBorder="1" applyAlignment="1">
      <alignment vertical="center"/>
    </xf>
    <xf numFmtId="0" fontId="13" fillId="0" borderId="1" xfId="4" applyFont="1" applyBorder="1" applyAlignment="1">
      <alignment horizontal="center" textRotation="90" wrapText="1"/>
    </xf>
    <xf numFmtId="0" fontId="13" fillId="0" borderId="1" xfId="4" applyFont="1" applyBorder="1" applyAlignment="1">
      <alignment horizontal="center" wrapText="1"/>
    </xf>
    <xf numFmtId="0" fontId="13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vertical="center" wrapText="1"/>
    </xf>
  </cellXfs>
  <cellStyles count="7">
    <cellStyle name="Excel Built-in Normal" xfId="6"/>
    <cellStyle name="Обычный" xfId="0" builtinId="0"/>
    <cellStyle name="Обычный 11" xfId="3"/>
    <cellStyle name="Обычный 2" xfId="1"/>
    <cellStyle name="Обычный 2 8" xfId="4"/>
    <cellStyle name="Обычный 4 2 2 2" xfId="2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topLeftCell="V1" zoomScale="70" zoomScaleNormal="70" workbookViewId="0">
      <selection activeCell="AA1" sqref="AA1:AG1"/>
    </sheetView>
  </sheetViews>
  <sheetFormatPr defaultRowHeight="15" x14ac:dyDescent="0.25"/>
  <cols>
    <col min="1" max="1" width="15.42578125" bestFit="1" customWidth="1"/>
    <col min="2" max="2" width="59.140625" style="16" customWidth="1"/>
    <col min="3" max="3" width="26.7109375" style="3" customWidth="1"/>
    <col min="4" max="4" width="21.5703125" style="3" customWidth="1"/>
    <col min="5" max="5" width="22.28515625" style="3" customWidth="1"/>
    <col min="6" max="6" width="21.7109375" style="3" customWidth="1"/>
    <col min="7" max="7" width="22.28515625" style="3" customWidth="1"/>
    <col min="8" max="8" width="22.42578125" style="3" customWidth="1"/>
    <col min="9" max="9" width="12.7109375" style="3" customWidth="1"/>
    <col min="10" max="10" width="11.140625" style="3" customWidth="1"/>
    <col min="11" max="11" width="22.85546875" style="3" customWidth="1"/>
    <col min="12" max="12" width="15" style="3" customWidth="1"/>
    <col min="13" max="13" width="25.140625" style="3" customWidth="1"/>
    <col min="14" max="14" width="19.42578125" style="3" bestFit="1" customWidth="1"/>
    <col min="15" max="15" width="22.140625" style="3" customWidth="1"/>
    <col min="16" max="16" width="18.7109375" style="3" customWidth="1"/>
    <col min="17" max="17" width="24.5703125" style="3" customWidth="1"/>
    <col min="18" max="18" width="13.140625" style="3" customWidth="1"/>
    <col min="19" max="19" width="24.5703125" style="3" customWidth="1"/>
    <col min="20" max="20" width="19.42578125" style="3" customWidth="1"/>
    <col min="21" max="21" width="27.28515625" style="3" customWidth="1"/>
    <col min="22" max="22" width="47" style="3" customWidth="1"/>
    <col min="23" max="23" width="26.42578125" style="3" customWidth="1"/>
    <col min="24" max="24" width="19.42578125" style="3" bestFit="1" customWidth="1"/>
    <col min="25" max="25" width="30.7109375" style="3" customWidth="1"/>
    <col min="26" max="26" width="47.140625" style="3" customWidth="1"/>
    <col min="27" max="27" width="27.7109375" style="3" customWidth="1"/>
    <col min="28" max="29" width="21.42578125" style="3" customWidth="1"/>
    <col min="30" max="30" width="15" style="3" customWidth="1"/>
    <col min="31" max="31" width="11.85546875" style="3" customWidth="1"/>
    <col min="32" max="32" width="22" style="3" bestFit="1" customWidth="1"/>
    <col min="33" max="33" width="15.28515625" style="3" customWidth="1"/>
  </cols>
  <sheetData>
    <row r="1" spans="1:33" ht="252" customHeight="1" x14ac:dyDescent="0.5">
      <c r="C1" s="4"/>
      <c r="D1" s="4"/>
      <c r="E1" s="5"/>
      <c r="F1" s="5"/>
      <c r="G1" s="5"/>
      <c r="H1" s="5"/>
      <c r="K1" s="4"/>
      <c r="P1" s="4"/>
      <c r="Q1" s="4"/>
      <c r="V1" s="6"/>
      <c r="W1" s="6"/>
      <c r="X1" s="6"/>
      <c r="Y1" s="6"/>
      <c r="Z1" s="6"/>
      <c r="AA1" s="97" t="s">
        <v>144</v>
      </c>
      <c r="AB1" s="97"/>
      <c r="AC1" s="97"/>
      <c r="AD1" s="97"/>
      <c r="AE1" s="97"/>
      <c r="AF1" s="97"/>
      <c r="AG1" s="97"/>
    </row>
    <row r="2" spans="1:33" ht="218.25" customHeight="1" x14ac:dyDescent="0.25">
      <c r="A2" s="98" t="s">
        <v>131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s="86" customFormat="1" ht="35.25" x14ac:dyDescent="0.5">
      <c r="A3" s="93" t="s">
        <v>0</v>
      </c>
      <c r="B3" s="105" t="s">
        <v>1</v>
      </c>
      <c r="C3" s="106" t="s">
        <v>2</v>
      </c>
      <c r="D3" s="107" t="s">
        <v>34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 t="s">
        <v>3</v>
      </c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92" t="s">
        <v>4</v>
      </c>
      <c r="AF3" s="92" t="s">
        <v>5</v>
      </c>
      <c r="AG3" s="92" t="s">
        <v>6</v>
      </c>
    </row>
    <row r="4" spans="1:33" s="86" customFormat="1" ht="101.25" customHeight="1" x14ac:dyDescent="0.5">
      <c r="A4" s="93"/>
      <c r="B4" s="105"/>
      <c r="C4" s="106"/>
      <c r="D4" s="93" t="s">
        <v>7</v>
      </c>
      <c r="E4" s="93"/>
      <c r="F4" s="93"/>
      <c r="G4" s="93"/>
      <c r="H4" s="93"/>
      <c r="I4" s="93"/>
      <c r="J4" s="93" t="s">
        <v>8</v>
      </c>
      <c r="K4" s="93"/>
      <c r="L4" s="93" t="s">
        <v>9</v>
      </c>
      <c r="M4" s="93"/>
      <c r="N4" s="93" t="s">
        <v>10</v>
      </c>
      <c r="O4" s="93"/>
      <c r="P4" s="93" t="s">
        <v>11</v>
      </c>
      <c r="Q4" s="93"/>
      <c r="R4" s="93" t="s">
        <v>12</v>
      </c>
      <c r="S4" s="93"/>
      <c r="T4" s="94" t="s">
        <v>13</v>
      </c>
      <c r="U4" s="95" t="s">
        <v>14</v>
      </c>
      <c r="V4" s="94" t="s">
        <v>15</v>
      </c>
      <c r="W4" s="95" t="s">
        <v>16</v>
      </c>
      <c r="X4" s="94" t="s">
        <v>17</v>
      </c>
      <c r="Y4" s="94" t="s">
        <v>18</v>
      </c>
      <c r="Z4" s="95" t="s">
        <v>19</v>
      </c>
      <c r="AA4" s="95" t="s">
        <v>20</v>
      </c>
      <c r="AB4" s="94" t="s">
        <v>21</v>
      </c>
      <c r="AC4" s="96" t="s">
        <v>22</v>
      </c>
      <c r="AD4" s="95" t="s">
        <v>23</v>
      </c>
      <c r="AE4" s="92"/>
      <c r="AF4" s="92"/>
      <c r="AG4" s="92"/>
    </row>
    <row r="5" spans="1:33" s="86" customFormat="1" ht="77.25" customHeight="1" x14ac:dyDescent="0.5">
      <c r="A5" s="93"/>
      <c r="B5" s="105"/>
      <c r="C5" s="106"/>
      <c r="D5" s="92" t="s">
        <v>24</v>
      </c>
      <c r="E5" s="92" t="s">
        <v>25</v>
      </c>
      <c r="F5" s="92" t="s">
        <v>26</v>
      </c>
      <c r="G5" s="92" t="s">
        <v>27</v>
      </c>
      <c r="H5" s="92" t="s">
        <v>28</v>
      </c>
      <c r="I5" s="92" t="s">
        <v>29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95"/>
      <c r="V5" s="94"/>
      <c r="W5" s="95"/>
      <c r="X5" s="94"/>
      <c r="Y5" s="94"/>
      <c r="Z5" s="95"/>
      <c r="AA5" s="95"/>
      <c r="AB5" s="94"/>
      <c r="AC5" s="96"/>
      <c r="AD5" s="95"/>
      <c r="AE5" s="92"/>
      <c r="AF5" s="92"/>
      <c r="AG5" s="92"/>
    </row>
    <row r="6" spans="1:33" s="86" customFormat="1" ht="88.5" customHeight="1" x14ac:dyDescent="0.5">
      <c r="A6" s="93"/>
      <c r="B6" s="105"/>
      <c r="C6" s="106"/>
      <c r="D6" s="92"/>
      <c r="E6" s="92"/>
      <c r="F6" s="92"/>
      <c r="G6" s="92"/>
      <c r="H6" s="92"/>
      <c r="I6" s="92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95"/>
      <c r="V6" s="94"/>
      <c r="W6" s="95"/>
      <c r="X6" s="94"/>
      <c r="Y6" s="94"/>
      <c r="Z6" s="95"/>
      <c r="AA6" s="95"/>
      <c r="AB6" s="94"/>
      <c r="AC6" s="96"/>
      <c r="AD6" s="95"/>
      <c r="AE6" s="92"/>
      <c r="AF6" s="92"/>
      <c r="AG6" s="92"/>
    </row>
    <row r="7" spans="1:33" s="86" customFormat="1" ht="68.25" customHeight="1" x14ac:dyDescent="0.5">
      <c r="A7" s="93"/>
      <c r="B7" s="105"/>
      <c r="C7" s="106"/>
      <c r="D7" s="92"/>
      <c r="E7" s="92"/>
      <c r="F7" s="92"/>
      <c r="G7" s="92"/>
      <c r="H7" s="92"/>
      <c r="I7" s="92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5"/>
      <c r="V7" s="94"/>
      <c r="W7" s="95"/>
      <c r="X7" s="94"/>
      <c r="Y7" s="94"/>
      <c r="Z7" s="95"/>
      <c r="AA7" s="95"/>
      <c r="AB7" s="94"/>
      <c r="AC7" s="96"/>
      <c r="AD7" s="95"/>
      <c r="AE7" s="92"/>
      <c r="AF7" s="92"/>
      <c r="AG7" s="92"/>
    </row>
    <row r="8" spans="1:33" s="86" customFormat="1" ht="116.25" customHeight="1" x14ac:dyDescent="0.5">
      <c r="A8" s="93"/>
      <c r="B8" s="105"/>
      <c r="C8" s="106"/>
      <c r="D8" s="92"/>
      <c r="E8" s="92"/>
      <c r="F8" s="92"/>
      <c r="G8" s="92"/>
      <c r="H8" s="92"/>
      <c r="I8" s="92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  <c r="V8" s="94"/>
      <c r="W8" s="95"/>
      <c r="X8" s="94"/>
      <c r="Y8" s="94"/>
      <c r="Z8" s="95"/>
      <c r="AA8" s="95"/>
      <c r="AB8" s="94"/>
      <c r="AC8" s="96"/>
      <c r="AD8" s="95"/>
      <c r="AE8" s="92"/>
      <c r="AF8" s="92"/>
      <c r="AG8" s="92"/>
    </row>
    <row r="9" spans="1:33" s="86" customFormat="1" ht="31.5" x14ac:dyDescent="0.5">
      <c r="A9" s="104"/>
      <c r="B9" s="105"/>
      <c r="C9" s="87" t="s">
        <v>30</v>
      </c>
      <c r="D9" s="87" t="s">
        <v>30</v>
      </c>
      <c r="E9" s="87" t="s">
        <v>30</v>
      </c>
      <c r="F9" s="87" t="s">
        <v>30</v>
      </c>
      <c r="G9" s="87" t="s">
        <v>30</v>
      </c>
      <c r="H9" s="87" t="s">
        <v>30</v>
      </c>
      <c r="I9" s="87" t="s">
        <v>30</v>
      </c>
      <c r="J9" s="88" t="s">
        <v>31</v>
      </c>
      <c r="K9" s="89" t="s">
        <v>30</v>
      </c>
      <c r="L9" s="89" t="s">
        <v>32</v>
      </c>
      <c r="M9" s="89" t="s">
        <v>30</v>
      </c>
      <c r="N9" s="89" t="s">
        <v>32</v>
      </c>
      <c r="O9" s="89" t="s">
        <v>30</v>
      </c>
      <c r="P9" s="89" t="s">
        <v>32</v>
      </c>
      <c r="Q9" s="89" t="s">
        <v>30</v>
      </c>
      <c r="R9" s="89" t="s">
        <v>33</v>
      </c>
      <c r="S9" s="89" t="s">
        <v>30</v>
      </c>
      <c r="T9" s="89" t="s">
        <v>30</v>
      </c>
      <c r="U9" s="90" t="s">
        <v>30</v>
      </c>
      <c r="V9" s="89" t="s">
        <v>30</v>
      </c>
      <c r="W9" s="89" t="s">
        <v>30</v>
      </c>
      <c r="X9" s="87" t="s">
        <v>30</v>
      </c>
      <c r="Y9" s="89" t="s">
        <v>30</v>
      </c>
      <c r="Z9" s="89" t="s">
        <v>30</v>
      </c>
      <c r="AA9" s="89" t="s">
        <v>30</v>
      </c>
      <c r="AB9" s="89" t="s">
        <v>30</v>
      </c>
      <c r="AC9" s="87" t="s">
        <v>30</v>
      </c>
      <c r="AD9" s="89" t="s">
        <v>30</v>
      </c>
      <c r="AE9" s="92"/>
      <c r="AF9" s="92"/>
      <c r="AG9" s="92"/>
    </row>
    <row r="10" spans="1:33" s="86" customFormat="1" ht="31.5" x14ac:dyDescent="0.5">
      <c r="A10" s="89">
        <v>1</v>
      </c>
      <c r="B10" s="91">
        <v>2</v>
      </c>
      <c r="C10" s="89">
        <v>3</v>
      </c>
      <c r="D10" s="89">
        <v>4</v>
      </c>
      <c r="E10" s="89">
        <v>5</v>
      </c>
      <c r="F10" s="89">
        <v>6</v>
      </c>
      <c r="G10" s="89">
        <v>7</v>
      </c>
      <c r="H10" s="89">
        <v>8</v>
      </c>
      <c r="I10" s="89">
        <v>9</v>
      </c>
      <c r="J10" s="88">
        <v>10</v>
      </c>
      <c r="K10" s="89">
        <v>11</v>
      </c>
      <c r="L10" s="89">
        <v>12</v>
      </c>
      <c r="M10" s="89">
        <v>13</v>
      </c>
      <c r="N10" s="89">
        <v>14</v>
      </c>
      <c r="O10" s="89">
        <v>15</v>
      </c>
      <c r="P10" s="89">
        <v>16</v>
      </c>
      <c r="Q10" s="89">
        <v>17</v>
      </c>
      <c r="R10" s="89">
        <v>18</v>
      </c>
      <c r="S10" s="89">
        <v>19</v>
      </c>
      <c r="T10" s="89">
        <v>20</v>
      </c>
      <c r="U10" s="89">
        <v>21</v>
      </c>
      <c r="V10" s="89">
        <v>22</v>
      </c>
      <c r="W10" s="89">
        <v>23</v>
      </c>
      <c r="X10" s="89">
        <v>24</v>
      </c>
      <c r="Y10" s="89">
        <v>25</v>
      </c>
      <c r="Z10" s="89">
        <v>26</v>
      </c>
      <c r="AA10" s="89">
        <v>27</v>
      </c>
      <c r="AB10" s="89">
        <v>28</v>
      </c>
      <c r="AC10" s="89">
        <v>29</v>
      </c>
      <c r="AD10" s="89">
        <v>30</v>
      </c>
      <c r="AE10" s="89">
        <v>31</v>
      </c>
      <c r="AF10" s="89">
        <v>32</v>
      </c>
      <c r="AG10" s="89">
        <v>33</v>
      </c>
    </row>
    <row r="11" spans="1:33" ht="72" customHeight="1" x14ac:dyDescent="0.5">
      <c r="A11" s="100" t="s">
        <v>104</v>
      </c>
      <c r="B11" s="101"/>
      <c r="C11" s="19">
        <f>SUM(C12:C16)</f>
        <v>11570369.789999999</v>
      </c>
      <c r="D11" s="26">
        <f t="shared" ref="D11:AD11" si="0">SUM(D12:D16)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0</v>
      </c>
      <c r="J11" s="27">
        <f t="shared" si="0"/>
        <v>4</v>
      </c>
      <c r="K11" s="19">
        <f t="shared" si="0"/>
        <v>6300657.04</v>
      </c>
      <c r="L11" s="26">
        <f t="shared" si="0"/>
        <v>346.6</v>
      </c>
      <c r="M11" s="26">
        <f t="shared" si="0"/>
        <v>1209598.77</v>
      </c>
      <c r="N11" s="26">
        <f t="shared" si="0"/>
        <v>0</v>
      </c>
      <c r="O11" s="26">
        <f t="shared" si="0"/>
        <v>0</v>
      </c>
      <c r="P11" s="26">
        <f t="shared" si="0"/>
        <v>2995.9</v>
      </c>
      <c r="Q11" s="19">
        <f t="shared" si="0"/>
        <v>3560240.43</v>
      </c>
      <c r="R11" s="26">
        <f t="shared" si="0"/>
        <v>0</v>
      </c>
      <c r="S11" s="26">
        <f t="shared" si="0"/>
        <v>0</v>
      </c>
      <c r="T11" s="26">
        <f t="shared" si="0"/>
        <v>0</v>
      </c>
      <c r="U11" s="26">
        <f t="shared" si="0"/>
        <v>0</v>
      </c>
      <c r="V11" s="26">
        <f t="shared" si="0"/>
        <v>0</v>
      </c>
      <c r="W11" s="26">
        <f t="shared" si="0"/>
        <v>0</v>
      </c>
      <c r="X11" s="26">
        <f t="shared" si="0"/>
        <v>0</v>
      </c>
      <c r="Y11" s="26">
        <f t="shared" si="0"/>
        <v>0</v>
      </c>
      <c r="Z11" s="26">
        <f t="shared" si="0"/>
        <v>0</v>
      </c>
      <c r="AA11" s="26">
        <f t="shared" si="0"/>
        <v>0</v>
      </c>
      <c r="AB11" s="26">
        <f t="shared" si="0"/>
        <v>30765.46</v>
      </c>
      <c r="AC11" s="26">
        <f t="shared" si="0"/>
        <v>469108.09</v>
      </c>
      <c r="AD11" s="26">
        <f t="shared" si="0"/>
        <v>0</v>
      </c>
      <c r="AE11" s="28" t="s">
        <v>87</v>
      </c>
      <c r="AF11" s="28" t="s">
        <v>87</v>
      </c>
      <c r="AG11" s="29" t="s">
        <v>87</v>
      </c>
    </row>
    <row r="12" spans="1:33" ht="53.25" customHeight="1" x14ac:dyDescent="0.5">
      <c r="A12" s="84">
        <v>1</v>
      </c>
      <c r="B12" s="85" t="s">
        <v>92</v>
      </c>
      <c r="C12" s="26">
        <v>1217400.68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7">
        <v>0</v>
      </c>
      <c r="K12" s="19">
        <v>0</v>
      </c>
      <c r="L12" s="30">
        <v>346.6</v>
      </c>
      <c r="M12" s="30">
        <v>1209598.77</v>
      </c>
      <c r="N12" s="26">
        <v>0</v>
      </c>
      <c r="O12" s="26">
        <v>0</v>
      </c>
      <c r="P12" s="26">
        <v>0</v>
      </c>
      <c r="Q12" s="19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30">
        <v>7801.91</v>
      </c>
      <c r="AC12" s="26">
        <v>0</v>
      </c>
      <c r="AD12" s="26">
        <v>0</v>
      </c>
      <c r="AE12" s="31" t="s">
        <v>80</v>
      </c>
      <c r="AF12" s="31">
        <v>2020</v>
      </c>
      <c r="AG12" s="32">
        <v>2020</v>
      </c>
    </row>
    <row r="13" spans="1:33" ht="47.25" customHeight="1" x14ac:dyDescent="0.5">
      <c r="A13" s="84">
        <v>2</v>
      </c>
      <c r="B13" s="85" t="s">
        <v>93</v>
      </c>
      <c r="C13" s="26">
        <v>3757493.57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7">
        <v>0</v>
      </c>
      <c r="K13" s="19">
        <v>0</v>
      </c>
      <c r="L13" s="26">
        <v>0</v>
      </c>
      <c r="M13" s="26">
        <v>0</v>
      </c>
      <c r="N13" s="26">
        <v>0</v>
      </c>
      <c r="O13" s="26">
        <v>0</v>
      </c>
      <c r="P13" s="30">
        <v>2995.9</v>
      </c>
      <c r="Q13" s="23">
        <v>3560240.43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33">
        <v>22963.55</v>
      </c>
      <c r="AC13" s="30">
        <v>174289.59</v>
      </c>
      <c r="AD13" s="26">
        <v>0</v>
      </c>
      <c r="AE13" s="31">
        <v>2020</v>
      </c>
      <c r="AF13" s="31">
        <v>2020</v>
      </c>
      <c r="AG13" s="32">
        <v>2020</v>
      </c>
    </row>
    <row r="14" spans="1:33" ht="51" customHeight="1" x14ac:dyDescent="0.5">
      <c r="A14" s="84">
        <v>3</v>
      </c>
      <c r="B14" s="85" t="s">
        <v>94</v>
      </c>
      <c r="C14" s="26">
        <v>174120.8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7">
        <v>0</v>
      </c>
      <c r="K14" s="19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33">
        <v>174120.8</v>
      </c>
      <c r="AD14" s="26">
        <v>0</v>
      </c>
      <c r="AE14" s="31">
        <v>2020</v>
      </c>
      <c r="AF14" s="32" t="s">
        <v>80</v>
      </c>
      <c r="AG14" s="32" t="s">
        <v>80</v>
      </c>
    </row>
    <row r="15" spans="1:33" ht="48.75" customHeight="1" x14ac:dyDescent="0.5">
      <c r="A15" s="84">
        <v>4</v>
      </c>
      <c r="B15" s="85" t="s">
        <v>97</v>
      </c>
      <c r="C15" s="26">
        <v>6300657.04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34">
        <v>4</v>
      </c>
      <c r="K15" s="22">
        <v>6300657.04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31" t="s">
        <v>80</v>
      </c>
      <c r="AF15" s="31">
        <v>2020</v>
      </c>
      <c r="AG15" s="32" t="s">
        <v>80</v>
      </c>
    </row>
    <row r="16" spans="1:33" ht="52.5" customHeight="1" x14ac:dyDescent="0.5">
      <c r="A16" s="84">
        <v>5</v>
      </c>
      <c r="B16" s="85" t="s">
        <v>84</v>
      </c>
      <c r="C16" s="26">
        <v>120697.7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35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120697.7</v>
      </c>
      <c r="AD16" s="26">
        <v>0</v>
      </c>
      <c r="AE16" s="31">
        <v>2020</v>
      </c>
      <c r="AF16" s="32" t="s">
        <v>80</v>
      </c>
      <c r="AG16" s="32" t="s">
        <v>80</v>
      </c>
    </row>
    <row r="17" spans="1:33" ht="68.25" customHeight="1" x14ac:dyDescent="0.5">
      <c r="A17" s="100" t="s">
        <v>102</v>
      </c>
      <c r="B17" s="101"/>
      <c r="C17" s="19">
        <f t="shared" ref="C17:AD17" si="1">SUM(C18:C33)</f>
        <v>107485374.20999999</v>
      </c>
      <c r="D17" s="26">
        <f t="shared" si="1"/>
        <v>988552.94</v>
      </c>
      <c r="E17" s="18">
        <f t="shared" si="1"/>
        <v>2392274.61</v>
      </c>
      <c r="F17" s="19">
        <f t="shared" si="1"/>
        <v>5145234.71</v>
      </c>
      <c r="G17" s="19">
        <f t="shared" si="1"/>
        <v>1290609.53</v>
      </c>
      <c r="H17" s="19">
        <f t="shared" si="1"/>
        <v>4151514.4</v>
      </c>
      <c r="I17" s="26">
        <f t="shared" si="1"/>
        <v>0</v>
      </c>
      <c r="J17" s="19">
        <f t="shared" si="1"/>
        <v>40</v>
      </c>
      <c r="K17" s="19">
        <f t="shared" si="1"/>
        <v>90004497.5</v>
      </c>
      <c r="L17" s="26">
        <f t="shared" si="1"/>
        <v>0</v>
      </c>
      <c r="M17" s="26">
        <f t="shared" si="1"/>
        <v>0</v>
      </c>
      <c r="N17" s="26">
        <f t="shared" si="1"/>
        <v>0</v>
      </c>
      <c r="O17" s="26">
        <f t="shared" si="1"/>
        <v>0</v>
      </c>
      <c r="P17" s="26">
        <f t="shared" si="1"/>
        <v>0</v>
      </c>
      <c r="Q17" s="26">
        <f t="shared" si="1"/>
        <v>0</v>
      </c>
      <c r="R17" s="26">
        <f t="shared" si="1"/>
        <v>0</v>
      </c>
      <c r="S17" s="26">
        <f t="shared" si="1"/>
        <v>0</v>
      </c>
      <c r="T17" s="26">
        <f t="shared" si="1"/>
        <v>0</v>
      </c>
      <c r="U17" s="26">
        <f t="shared" si="1"/>
        <v>0</v>
      </c>
      <c r="V17" s="26">
        <f t="shared" si="1"/>
        <v>0</v>
      </c>
      <c r="W17" s="26">
        <f t="shared" si="1"/>
        <v>0</v>
      </c>
      <c r="X17" s="26">
        <f t="shared" si="1"/>
        <v>0</v>
      </c>
      <c r="Y17" s="26">
        <f t="shared" si="1"/>
        <v>0</v>
      </c>
      <c r="Z17" s="26">
        <f t="shared" si="1"/>
        <v>0</v>
      </c>
      <c r="AA17" s="26">
        <f t="shared" si="1"/>
        <v>0</v>
      </c>
      <c r="AB17" s="19">
        <f t="shared" si="1"/>
        <v>1403792</v>
      </c>
      <c r="AC17" s="19">
        <f t="shared" si="1"/>
        <v>2108898.52</v>
      </c>
      <c r="AD17" s="26">
        <f t="shared" si="1"/>
        <v>0</v>
      </c>
      <c r="AE17" s="28" t="s">
        <v>87</v>
      </c>
      <c r="AF17" s="28" t="s">
        <v>87</v>
      </c>
      <c r="AG17" s="29" t="s">
        <v>87</v>
      </c>
    </row>
    <row r="18" spans="1:33" ht="48" customHeight="1" x14ac:dyDescent="0.5">
      <c r="A18" s="84">
        <v>1</v>
      </c>
      <c r="B18" s="85" t="s">
        <v>84</v>
      </c>
      <c r="C18" s="26">
        <v>6784672.5999999996</v>
      </c>
      <c r="D18" s="26">
        <v>0</v>
      </c>
      <c r="E18" s="18">
        <v>0</v>
      </c>
      <c r="F18" s="19">
        <v>0</v>
      </c>
      <c r="G18" s="19">
        <v>0</v>
      </c>
      <c r="H18" s="19">
        <v>0</v>
      </c>
      <c r="I18" s="26">
        <v>0</v>
      </c>
      <c r="J18" s="25">
        <v>4</v>
      </c>
      <c r="K18" s="19">
        <v>6784672.5999999996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31" t="s">
        <v>80</v>
      </c>
      <c r="AF18" s="31">
        <v>2021</v>
      </c>
      <c r="AG18" s="32" t="s">
        <v>80</v>
      </c>
    </row>
    <row r="19" spans="1:33" ht="47.25" customHeight="1" x14ac:dyDescent="0.5">
      <c r="A19" s="84">
        <v>2</v>
      </c>
      <c r="B19" s="85" t="s">
        <v>98</v>
      </c>
      <c r="C19" s="26">
        <v>209745.8</v>
      </c>
      <c r="D19" s="26">
        <v>0</v>
      </c>
      <c r="E19" s="18">
        <v>0</v>
      </c>
      <c r="F19" s="19">
        <v>0</v>
      </c>
      <c r="G19" s="19">
        <v>0</v>
      </c>
      <c r="H19" s="19">
        <v>0</v>
      </c>
      <c r="I19" s="26">
        <v>0</v>
      </c>
      <c r="J19" s="20">
        <v>0</v>
      </c>
      <c r="K19" s="19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33">
        <v>209745.8</v>
      </c>
      <c r="AD19" s="26">
        <v>0</v>
      </c>
      <c r="AE19" s="31">
        <v>2021</v>
      </c>
      <c r="AF19" s="31" t="s">
        <v>80</v>
      </c>
      <c r="AG19" s="32" t="s">
        <v>80</v>
      </c>
    </row>
    <row r="20" spans="1:33" ht="45" customHeight="1" x14ac:dyDescent="0.5">
      <c r="A20" s="84">
        <v>3</v>
      </c>
      <c r="B20" s="85" t="s">
        <v>99</v>
      </c>
      <c r="C20" s="26">
        <v>100016.58</v>
      </c>
      <c r="D20" s="26">
        <v>0</v>
      </c>
      <c r="E20" s="18">
        <v>0</v>
      </c>
      <c r="F20" s="19">
        <v>0</v>
      </c>
      <c r="G20" s="19">
        <v>0</v>
      </c>
      <c r="H20" s="19">
        <v>0</v>
      </c>
      <c r="I20" s="26">
        <v>0</v>
      </c>
      <c r="J20" s="20">
        <v>0</v>
      </c>
      <c r="K20" s="19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33">
        <v>100016.58</v>
      </c>
      <c r="AD20" s="26">
        <v>0</v>
      </c>
      <c r="AE20" s="31">
        <v>2021</v>
      </c>
      <c r="AF20" s="31" t="s">
        <v>80</v>
      </c>
      <c r="AG20" s="32" t="s">
        <v>80</v>
      </c>
    </row>
    <row r="21" spans="1:33" ht="48.75" customHeight="1" x14ac:dyDescent="0.5">
      <c r="A21" s="84">
        <v>4</v>
      </c>
      <c r="B21" s="85" t="s">
        <v>95</v>
      </c>
      <c r="C21" s="19">
        <v>14177708.979999999</v>
      </c>
      <c r="D21" s="26">
        <v>988552.94</v>
      </c>
      <c r="E21" s="18">
        <v>2392274.61</v>
      </c>
      <c r="F21" s="19">
        <v>5145234.71</v>
      </c>
      <c r="G21" s="19">
        <v>1290609.53</v>
      </c>
      <c r="H21" s="19">
        <v>4151514.4</v>
      </c>
      <c r="I21" s="26">
        <v>0</v>
      </c>
      <c r="J21" s="20">
        <v>0</v>
      </c>
      <c r="K21" s="19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209522.79</v>
      </c>
      <c r="AC21" s="26">
        <v>0</v>
      </c>
      <c r="AD21" s="26">
        <v>0</v>
      </c>
      <c r="AE21" s="32" t="s">
        <v>80</v>
      </c>
      <c r="AF21" s="31">
        <v>2021</v>
      </c>
      <c r="AG21" s="32">
        <v>2021</v>
      </c>
    </row>
    <row r="22" spans="1:33" ht="47.25" customHeight="1" x14ac:dyDescent="0.5">
      <c r="A22" s="84">
        <v>5</v>
      </c>
      <c r="B22" s="85" t="s">
        <v>96</v>
      </c>
      <c r="C22" s="26">
        <v>3601876.7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0">
        <v>2</v>
      </c>
      <c r="K22" s="19">
        <v>3601876.7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33">
        <v>0</v>
      </c>
      <c r="AD22" s="26">
        <v>0</v>
      </c>
      <c r="AE22" s="32" t="s">
        <v>80</v>
      </c>
      <c r="AF22" s="31">
        <v>2021</v>
      </c>
      <c r="AG22" s="32" t="s">
        <v>80</v>
      </c>
    </row>
    <row r="23" spans="1:33" ht="41.25" customHeight="1" x14ac:dyDescent="0.5">
      <c r="A23" s="84">
        <v>6</v>
      </c>
      <c r="B23" s="85" t="s">
        <v>110</v>
      </c>
      <c r="C23" s="26">
        <v>199983.54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4">
        <v>0</v>
      </c>
      <c r="K23" s="22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199983.54</v>
      </c>
      <c r="AD23" s="26">
        <v>0</v>
      </c>
      <c r="AE23" s="32">
        <v>2021</v>
      </c>
      <c r="AF23" s="31" t="s">
        <v>80</v>
      </c>
      <c r="AG23" s="32" t="s">
        <v>80</v>
      </c>
    </row>
    <row r="24" spans="1:33" ht="42.75" customHeight="1" x14ac:dyDescent="0.5">
      <c r="A24" s="84">
        <v>7</v>
      </c>
      <c r="B24" s="85" t="s">
        <v>83</v>
      </c>
      <c r="C24" s="26">
        <v>9169497.6799999997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20">
        <v>4</v>
      </c>
      <c r="K24" s="19">
        <v>8912067.3699999992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133681.01</v>
      </c>
      <c r="AC24" s="26">
        <v>123749.3</v>
      </c>
      <c r="AD24" s="26">
        <v>0</v>
      </c>
      <c r="AE24" s="31">
        <v>2021</v>
      </c>
      <c r="AF24" s="31">
        <v>2021</v>
      </c>
      <c r="AG24" s="32">
        <v>2021</v>
      </c>
    </row>
    <row r="25" spans="1:33" ht="45.75" customHeight="1" x14ac:dyDescent="0.5">
      <c r="A25" s="84">
        <v>8</v>
      </c>
      <c r="B25" s="85" t="s">
        <v>85</v>
      </c>
      <c r="C25" s="26">
        <v>9169471.4999999981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20">
        <v>4</v>
      </c>
      <c r="K25" s="19">
        <v>8912067.3699999992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133681.01</v>
      </c>
      <c r="AC25" s="26">
        <v>123723.12</v>
      </c>
      <c r="AD25" s="26">
        <v>0</v>
      </c>
      <c r="AE25" s="31">
        <v>2021</v>
      </c>
      <c r="AF25" s="31">
        <v>2021</v>
      </c>
      <c r="AG25" s="32">
        <v>2021</v>
      </c>
    </row>
    <row r="26" spans="1:33" ht="48.75" customHeight="1" x14ac:dyDescent="0.5">
      <c r="A26" s="84">
        <v>9</v>
      </c>
      <c r="B26" s="85" t="s">
        <v>115</v>
      </c>
      <c r="C26" s="26">
        <v>6900151.7999999989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0">
        <v>3</v>
      </c>
      <c r="K26" s="19">
        <v>6684050.5199999996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100260.76</v>
      </c>
      <c r="AC26" s="26">
        <v>115840.52</v>
      </c>
      <c r="AD26" s="26">
        <v>0</v>
      </c>
      <c r="AE26" s="31">
        <v>2021</v>
      </c>
      <c r="AF26" s="31">
        <v>2021</v>
      </c>
      <c r="AG26" s="32">
        <v>2021</v>
      </c>
    </row>
    <row r="27" spans="1:33" ht="35.25" x14ac:dyDescent="0.5">
      <c r="A27" s="84">
        <v>10</v>
      </c>
      <c r="B27" s="85" t="s">
        <v>116</v>
      </c>
      <c r="C27" s="26">
        <v>9169619.7999999989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0">
        <v>4</v>
      </c>
      <c r="K27" s="19">
        <v>8912067.3699999992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133681.01</v>
      </c>
      <c r="AC27" s="26">
        <v>123871.42</v>
      </c>
      <c r="AD27" s="26">
        <v>0</v>
      </c>
      <c r="AE27" s="31">
        <v>2021</v>
      </c>
      <c r="AF27" s="31">
        <v>2021</v>
      </c>
      <c r="AG27" s="32">
        <v>2021</v>
      </c>
    </row>
    <row r="28" spans="1:33" ht="45.75" customHeight="1" x14ac:dyDescent="0.5">
      <c r="A28" s="84">
        <v>11</v>
      </c>
      <c r="B28" s="85" t="s">
        <v>118</v>
      </c>
      <c r="C28" s="19">
        <v>16566216.640000001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0">
        <v>6</v>
      </c>
      <c r="K28" s="19">
        <v>16170842.23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242562.63</v>
      </c>
      <c r="AC28" s="26">
        <v>152811.78</v>
      </c>
      <c r="AD28" s="26">
        <v>0</v>
      </c>
      <c r="AE28" s="31">
        <v>2021</v>
      </c>
      <c r="AF28" s="31">
        <v>2021</v>
      </c>
      <c r="AG28" s="32">
        <v>2021</v>
      </c>
    </row>
    <row r="29" spans="1:33" ht="70.5" x14ac:dyDescent="0.5">
      <c r="A29" s="84">
        <v>12</v>
      </c>
      <c r="B29" s="85" t="s">
        <v>119</v>
      </c>
      <c r="C29" s="26">
        <v>2383423.0100000002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7">
        <v>1</v>
      </c>
      <c r="K29" s="19">
        <v>2241742.75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33626.14</v>
      </c>
      <c r="AC29" s="26">
        <v>108054.12</v>
      </c>
      <c r="AD29" s="26">
        <v>0</v>
      </c>
      <c r="AE29" s="31">
        <v>2021</v>
      </c>
      <c r="AF29" s="31">
        <v>2021</v>
      </c>
      <c r="AG29" s="32">
        <v>2021</v>
      </c>
    </row>
    <row r="30" spans="1:33" ht="45.75" customHeight="1" x14ac:dyDescent="0.5">
      <c r="A30" s="84">
        <v>13</v>
      </c>
      <c r="B30" s="85" t="s">
        <v>120</v>
      </c>
      <c r="C30" s="19">
        <v>11918695.280000001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7">
        <v>5</v>
      </c>
      <c r="K30" s="19">
        <v>11595229.460000001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173928.44</v>
      </c>
      <c r="AC30" s="26">
        <v>149537.38</v>
      </c>
      <c r="AD30" s="26">
        <v>0</v>
      </c>
      <c r="AE30" s="31">
        <v>2021</v>
      </c>
      <c r="AF30" s="31">
        <v>2021</v>
      </c>
      <c r="AG30" s="32">
        <v>2021</v>
      </c>
    </row>
    <row r="31" spans="1:33" ht="41.25" customHeight="1" x14ac:dyDescent="0.5">
      <c r="A31" s="84">
        <v>14</v>
      </c>
      <c r="B31" s="85" t="s">
        <v>121</v>
      </c>
      <c r="C31" s="26">
        <v>9534351.7400000002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7">
        <v>4</v>
      </c>
      <c r="K31" s="19">
        <v>9264888.3300000001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138973.32</v>
      </c>
      <c r="AC31" s="26">
        <v>130490.09</v>
      </c>
      <c r="AD31" s="26">
        <v>0</v>
      </c>
      <c r="AE31" s="31">
        <v>2021</v>
      </c>
      <c r="AF31" s="31">
        <v>2021</v>
      </c>
      <c r="AG31" s="32">
        <v>2021</v>
      </c>
    </row>
    <row r="32" spans="1:33" ht="41.25" customHeight="1" x14ac:dyDescent="0.5">
      <c r="A32" s="84">
        <v>15</v>
      </c>
      <c r="B32" s="85" t="s">
        <v>122</v>
      </c>
      <c r="C32" s="26">
        <v>7151711.0599999996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7">
        <v>3</v>
      </c>
      <c r="K32" s="19">
        <v>6924992.7999999998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103874.89</v>
      </c>
      <c r="AC32" s="26">
        <v>122843.37</v>
      </c>
      <c r="AD32" s="26">
        <v>0</v>
      </c>
      <c r="AE32" s="31">
        <v>2021</v>
      </c>
      <c r="AF32" s="31">
        <v>2021</v>
      </c>
      <c r="AG32" s="32">
        <v>2021</v>
      </c>
    </row>
    <row r="33" spans="1:35" ht="36" customHeight="1" x14ac:dyDescent="0.5">
      <c r="A33" s="84">
        <v>16</v>
      </c>
      <c r="B33" s="85" t="s">
        <v>101</v>
      </c>
      <c r="C33" s="26">
        <v>448231.5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7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448231.5</v>
      </c>
      <c r="AD33" s="26">
        <v>0</v>
      </c>
      <c r="AE33" s="31">
        <v>2021</v>
      </c>
      <c r="AF33" s="31" t="s">
        <v>80</v>
      </c>
      <c r="AG33" s="32" t="s">
        <v>80</v>
      </c>
    </row>
    <row r="34" spans="1:35" ht="77.25" customHeight="1" x14ac:dyDescent="0.4">
      <c r="A34" s="102" t="s">
        <v>103</v>
      </c>
      <c r="B34" s="103"/>
      <c r="C34" s="19">
        <f>SUM(C35:C41)</f>
        <v>84412709.920000002</v>
      </c>
      <c r="D34" s="19">
        <f t="shared" ref="D34:AD34" si="2">SUM(D35:D41)</f>
        <v>1086870.02</v>
      </c>
      <c r="E34" s="19">
        <f t="shared" si="2"/>
        <v>2745741.84</v>
      </c>
      <c r="F34" s="19">
        <f t="shared" si="2"/>
        <v>5093308.42</v>
      </c>
      <c r="G34" s="19">
        <f t="shared" si="2"/>
        <v>1885121.82</v>
      </c>
      <c r="H34" s="19">
        <f t="shared" si="2"/>
        <v>3664116.1399999997</v>
      </c>
      <c r="I34" s="26">
        <f t="shared" si="2"/>
        <v>0</v>
      </c>
      <c r="J34" s="27">
        <f t="shared" si="2"/>
        <v>0</v>
      </c>
      <c r="K34" s="26">
        <f t="shared" si="2"/>
        <v>0</v>
      </c>
      <c r="L34" s="19">
        <f t="shared" si="2"/>
        <v>2148</v>
      </c>
      <c r="M34" s="19">
        <f t="shared" si="2"/>
        <v>17898215.32</v>
      </c>
      <c r="N34" s="26">
        <f t="shared" si="2"/>
        <v>0</v>
      </c>
      <c r="O34" s="26">
        <f t="shared" si="2"/>
        <v>0</v>
      </c>
      <c r="P34" s="19">
        <f t="shared" si="2"/>
        <v>20595.699999999997</v>
      </c>
      <c r="Q34" s="19">
        <f t="shared" si="2"/>
        <v>50299247.049999997</v>
      </c>
      <c r="R34" s="26">
        <f t="shared" si="2"/>
        <v>0</v>
      </c>
      <c r="S34" s="26">
        <f t="shared" si="2"/>
        <v>0</v>
      </c>
      <c r="T34" s="26">
        <f t="shared" si="2"/>
        <v>0</v>
      </c>
      <c r="U34" s="26">
        <f t="shared" si="2"/>
        <v>0</v>
      </c>
      <c r="V34" s="26">
        <f t="shared" si="2"/>
        <v>0</v>
      </c>
      <c r="W34" s="26">
        <f t="shared" si="2"/>
        <v>0</v>
      </c>
      <c r="X34" s="26">
        <f t="shared" si="2"/>
        <v>0</v>
      </c>
      <c r="Y34" s="26">
        <f t="shared" si="2"/>
        <v>0</v>
      </c>
      <c r="Z34" s="26">
        <f t="shared" si="2"/>
        <v>0</v>
      </c>
      <c r="AA34" s="26">
        <f t="shared" si="2"/>
        <v>0</v>
      </c>
      <c r="AB34" s="19">
        <f t="shared" si="2"/>
        <v>1240089.3099999998</v>
      </c>
      <c r="AC34" s="26">
        <f t="shared" si="2"/>
        <v>500000</v>
      </c>
      <c r="AD34" s="26">
        <f t="shared" si="2"/>
        <v>0</v>
      </c>
      <c r="AE34" s="28" t="s">
        <v>87</v>
      </c>
      <c r="AF34" s="28" t="s">
        <v>87</v>
      </c>
      <c r="AG34" s="29" t="s">
        <v>87</v>
      </c>
    </row>
    <row r="35" spans="1:35" ht="70.5" customHeight="1" x14ac:dyDescent="0.5">
      <c r="A35" s="84">
        <v>1</v>
      </c>
      <c r="B35" s="85" t="s">
        <v>100</v>
      </c>
      <c r="C35" s="19">
        <v>7550257.2599999998</v>
      </c>
      <c r="D35" s="19">
        <v>564251.4</v>
      </c>
      <c r="E35" s="19">
        <v>1368969.5</v>
      </c>
      <c r="F35" s="19">
        <v>1773880.4000000001</v>
      </c>
      <c r="G35" s="19">
        <v>1005360.8</v>
      </c>
      <c r="H35" s="19">
        <v>2430648.5</v>
      </c>
      <c r="I35" s="26">
        <v>0</v>
      </c>
      <c r="J35" s="27">
        <v>0</v>
      </c>
      <c r="K35" s="26">
        <v>0</v>
      </c>
      <c r="L35" s="19">
        <v>0</v>
      </c>
      <c r="M35" s="19">
        <v>0</v>
      </c>
      <c r="N35" s="26">
        <v>0</v>
      </c>
      <c r="O35" s="26">
        <v>0</v>
      </c>
      <c r="P35" s="19">
        <v>0</v>
      </c>
      <c r="Q35" s="19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107146.66</v>
      </c>
      <c r="AC35" s="26">
        <v>300000</v>
      </c>
      <c r="AD35" s="26">
        <v>0</v>
      </c>
      <c r="AE35" s="31">
        <v>2022</v>
      </c>
      <c r="AF35" s="31">
        <v>2022</v>
      </c>
      <c r="AG35" s="32">
        <v>2022</v>
      </c>
    </row>
    <row r="36" spans="1:35" ht="41.25" customHeight="1" x14ac:dyDescent="0.5">
      <c r="A36" s="84">
        <v>2</v>
      </c>
      <c r="B36" s="85" t="s">
        <v>101</v>
      </c>
      <c r="C36" s="19">
        <v>23989303.219999999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7">
        <v>0</v>
      </c>
      <c r="K36" s="26">
        <v>0</v>
      </c>
      <c r="L36" s="19">
        <v>0</v>
      </c>
      <c r="M36" s="19">
        <v>0</v>
      </c>
      <c r="N36" s="26">
        <v>0</v>
      </c>
      <c r="O36" s="26">
        <v>0</v>
      </c>
      <c r="P36" s="19">
        <v>7025.9</v>
      </c>
      <c r="Q36" s="19">
        <v>23634781.5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354521.72</v>
      </c>
      <c r="AC36" s="26">
        <v>0</v>
      </c>
      <c r="AD36" s="26">
        <v>0</v>
      </c>
      <c r="AE36" s="31" t="s">
        <v>80</v>
      </c>
      <c r="AF36" s="31">
        <v>2022</v>
      </c>
      <c r="AG36" s="32">
        <v>2022</v>
      </c>
    </row>
    <row r="37" spans="1:35" ht="51" customHeight="1" x14ac:dyDescent="0.5">
      <c r="A37" s="84">
        <v>3</v>
      </c>
      <c r="B37" s="85" t="s">
        <v>99</v>
      </c>
      <c r="C37" s="26">
        <v>6936710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7">
        <v>0</v>
      </c>
      <c r="K37" s="26">
        <v>0</v>
      </c>
      <c r="L37" s="19">
        <v>0</v>
      </c>
      <c r="M37" s="19">
        <v>0</v>
      </c>
      <c r="N37" s="26">
        <v>0</v>
      </c>
      <c r="O37" s="26">
        <v>0</v>
      </c>
      <c r="P37" s="19">
        <v>2476.9</v>
      </c>
      <c r="Q37" s="19">
        <v>6834197.04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102512.96000000001</v>
      </c>
      <c r="AC37" s="26">
        <v>0</v>
      </c>
      <c r="AD37" s="26">
        <v>0</v>
      </c>
      <c r="AE37" s="31" t="s">
        <v>80</v>
      </c>
      <c r="AF37" s="31">
        <v>2022</v>
      </c>
      <c r="AG37" s="32">
        <v>2022</v>
      </c>
    </row>
    <row r="38" spans="1:35" ht="47.25" customHeight="1" x14ac:dyDescent="0.5">
      <c r="A38" s="84">
        <v>4</v>
      </c>
      <c r="B38" s="85" t="s">
        <v>114</v>
      </c>
      <c r="C38" s="19">
        <v>18366688.550000001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7">
        <v>0</v>
      </c>
      <c r="K38" s="26">
        <v>0</v>
      </c>
      <c r="L38" s="19">
        <v>2148</v>
      </c>
      <c r="M38" s="19">
        <v>17898215.32</v>
      </c>
      <c r="N38" s="26">
        <v>0</v>
      </c>
      <c r="O38" s="26">
        <v>0</v>
      </c>
      <c r="P38" s="19">
        <v>0</v>
      </c>
      <c r="Q38" s="19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268473.23</v>
      </c>
      <c r="AC38" s="26">
        <v>200000</v>
      </c>
      <c r="AD38" s="26">
        <v>0</v>
      </c>
      <c r="AE38" s="31">
        <v>2022</v>
      </c>
      <c r="AF38" s="31">
        <v>2022</v>
      </c>
      <c r="AG38" s="32">
        <v>2022</v>
      </c>
    </row>
    <row r="39" spans="1:35" ht="37.5" customHeight="1" x14ac:dyDescent="0.5">
      <c r="A39" s="84">
        <v>5</v>
      </c>
      <c r="B39" s="85" t="s">
        <v>98</v>
      </c>
      <c r="C39" s="26">
        <v>7442028.3499999996</v>
      </c>
      <c r="D39" s="26">
        <v>522618.62</v>
      </c>
      <c r="E39" s="19">
        <v>1376772.34</v>
      </c>
      <c r="F39" s="19">
        <v>3319428.02</v>
      </c>
      <c r="G39" s="26">
        <v>879761.02</v>
      </c>
      <c r="H39" s="19">
        <v>1233467.6399999999</v>
      </c>
      <c r="I39" s="26">
        <v>0</v>
      </c>
      <c r="J39" s="27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19">
        <v>0</v>
      </c>
      <c r="Q39" s="19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109980.71</v>
      </c>
      <c r="AC39" s="26">
        <v>0</v>
      </c>
      <c r="AD39" s="26">
        <v>0</v>
      </c>
      <c r="AE39" s="31" t="s">
        <v>80</v>
      </c>
      <c r="AF39" s="31">
        <v>2022</v>
      </c>
      <c r="AG39" s="32">
        <v>2022</v>
      </c>
    </row>
    <row r="40" spans="1:35" ht="37.5" customHeight="1" x14ac:dyDescent="0.5">
      <c r="A40" s="84">
        <v>6</v>
      </c>
      <c r="B40" s="85" t="s">
        <v>110</v>
      </c>
      <c r="C40" s="26">
        <v>5812472.5700000003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7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19">
        <v>2496.9</v>
      </c>
      <c r="Q40" s="19">
        <v>5726573.96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85898.61</v>
      </c>
      <c r="AC40" s="26">
        <v>0</v>
      </c>
      <c r="AD40" s="26">
        <v>0</v>
      </c>
      <c r="AE40" s="31" t="s">
        <v>80</v>
      </c>
      <c r="AF40" s="31">
        <v>2022</v>
      </c>
      <c r="AG40" s="32">
        <v>2022</v>
      </c>
    </row>
    <row r="41" spans="1:35" ht="42.75" customHeight="1" x14ac:dyDescent="0.5">
      <c r="A41" s="84">
        <v>7</v>
      </c>
      <c r="B41" s="85" t="s">
        <v>94</v>
      </c>
      <c r="C41" s="19">
        <v>14315249.970000001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7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19">
        <v>8596</v>
      </c>
      <c r="Q41" s="19">
        <v>14103694.550000001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211555.42</v>
      </c>
      <c r="AC41" s="26">
        <v>0</v>
      </c>
      <c r="AD41" s="26">
        <v>0</v>
      </c>
      <c r="AE41" s="31" t="s">
        <v>80</v>
      </c>
      <c r="AF41" s="31">
        <v>2022</v>
      </c>
      <c r="AG41" s="32">
        <v>2022</v>
      </c>
    </row>
    <row r="42" spans="1:35" ht="27.75" x14ac:dyDescent="0.4">
      <c r="A42" s="37"/>
      <c r="B42" s="38"/>
      <c r="C42" s="39"/>
      <c r="D42" s="40"/>
      <c r="E42" s="40"/>
      <c r="F42" s="40"/>
      <c r="G42" s="40"/>
      <c r="H42" s="40"/>
      <c r="I42" s="40"/>
      <c r="J42" s="41"/>
      <c r="K42" s="40"/>
      <c r="L42" s="40"/>
      <c r="M42" s="40"/>
      <c r="N42" s="40"/>
      <c r="O42" s="40"/>
      <c r="P42" s="39"/>
      <c r="Q42" s="39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2"/>
      <c r="AF42" s="42"/>
      <c r="AG42" s="42"/>
    </row>
    <row r="43" spans="1:35" ht="27.75" x14ac:dyDescent="0.4">
      <c r="A43" s="37"/>
      <c r="B43" s="38"/>
      <c r="C43" s="39"/>
      <c r="D43" s="40"/>
      <c r="E43" s="40"/>
      <c r="F43" s="40"/>
      <c r="G43" s="40"/>
      <c r="H43" s="40"/>
      <c r="I43" s="40"/>
      <c r="J43" s="41"/>
      <c r="K43" s="40"/>
      <c r="L43" s="40"/>
      <c r="M43" s="40"/>
      <c r="N43" s="40"/>
      <c r="O43" s="40"/>
      <c r="P43" s="39"/>
      <c r="Q43" s="39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2"/>
      <c r="AF43" s="42"/>
      <c r="AG43" s="42"/>
    </row>
    <row r="44" spans="1:35" ht="27.75" x14ac:dyDescent="0.4">
      <c r="A44" s="37"/>
      <c r="B44" s="38"/>
      <c r="C44" s="39"/>
      <c r="D44" s="40"/>
      <c r="E44" s="40"/>
      <c r="F44" s="40"/>
      <c r="G44" s="40"/>
      <c r="H44" s="40"/>
      <c r="I44" s="40"/>
      <c r="J44" s="41"/>
      <c r="K44" s="40"/>
      <c r="L44" s="40"/>
      <c r="M44" s="40"/>
      <c r="N44" s="40"/>
      <c r="O44" s="40"/>
      <c r="P44" s="39"/>
      <c r="Q44" s="39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2"/>
      <c r="AF44" s="42"/>
      <c r="AG44" s="42"/>
    </row>
    <row r="48" spans="1:35" ht="50.25" x14ac:dyDescent="0.7">
      <c r="A48" s="99" t="s">
        <v>132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13"/>
      <c r="AG48" s="13"/>
      <c r="AH48" s="13"/>
      <c r="AI48" s="13"/>
    </row>
    <row r="49" spans="1:35" ht="35.25" x14ac:dyDescent="0.5">
      <c r="A49" s="7"/>
      <c r="B49" s="17"/>
      <c r="C49" s="9"/>
      <c r="D49" s="9"/>
      <c r="E49" s="10"/>
      <c r="F49" s="10"/>
      <c r="G49" s="10"/>
      <c r="H49" s="10"/>
      <c r="I49" s="8"/>
      <c r="J49" s="8"/>
      <c r="K49" s="9"/>
      <c r="L49" s="8"/>
      <c r="M49" s="8"/>
      <c r="N49" s="8"/>
      <c r="O49" s="8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11"/>
      <c r="AC49" s="11"/>
      <c r="AD49" s="8"/>
      <c r="AE49" s="8"/>
      <c r="AF49" s="8"/>
      <c r="AG49" s="8"/>
      <c r="AH49" s="3"/>
      <c r="AI49" s="3"/>
    </row>
    <row r="50" spans="1:35" ht="35.25" x14ac:dyDescent="0.5">
      <c r="A50" s="7"/>
      <c r="B50" s="17"/>
      <c r="C50" s="9"/>
      <c r="D50" s="9"/>
      <c r="E50" s="10"/>
      <c r="F50" s="10"/>
      <c r="G50" s="10"/>
      <c r="H50" s="10"/>
      <c r="I50" s="8"/>
      <c r="J50" s="8"/>
      <c r="K50" s="9"/>
      <c r="L50" s="8"/>
      <c r="M50" s="8"/>
      <c r="N50" s="8"/>
      <c r="O50" s="8"/>
      <c r="P50" s="9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11"/>
      <c r="AC50" s="11"/>
      <c r="AD50" s="8"/>
      <c r="AE50" s="8"/>
      <c r="AF50" s="8"/>
      <c r="AG50" s="8"/>
      <c r="AH50" s="3"/>
      <c r="AI50" s="3"/>
    </row>
    <row r="51" spans="1:35" ht="35.25" x14ac:dyDescent="0.5">
      <c r="A51" s="12" t="s">
        <v>141</v>
      </c>
      <c r="B51" s="17"/>
      <c r="C51" s="9"/>
      <c r="D51" s="9"/>
      <c r="E51" s="10"/>
      <c r="F51" s="10"/>
      <c r="G51" s="10"/>
      <c r="H51" s="10"/>
      <c r="I51" s="8"/>
      <c r="J51" s="8"/>
      <c r="K51" s="9"/>
      <c r="L51" s="8"/>
      <c r="M51" s="8"/>
      <c r="N51" s="8"/>
      <c r="O51" s="8"/>
      <c r="P51" s="9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11"/>
      <c r="AC51" s="11"/>
      <c r="AD51" s="8"/>
      <c r="AE51" s="8"/>
      <c r="AF51" s="8"/>
      <c r="AG51" s="8"/>
      <c r="AH51" s="3"/>
      <c r="AI51" s="3"/>
    </row>
  </sheetData>
  <autoFilter ref="A11:AG11"/>
  <mergeCells count="37">
    <mergeCell ref="AA1:AG1"/>
    <mergeCell ref="A2:AG2"/>
    <mergeCell ref="A48:AE48"/>
    <mergeCell ref="A11:B11"/>
    <mergeCell ref="A17:B17"/>
    <mergeCell ref="A34:B34"/>
    <mergeCell ref="A3:A9"/>
    <mergeCell ref="B3:B9"/>
    <mergeCell ref="C3:C8"/>
    <mergeCell ref="D3:S3"/>
    <mergeCell ref="T3:AD3"/>
    <mergeCell ref="V4:V8"/>
    <mergeCell ref="W4:W8"/>
    <mergeCell ref="X4:X8"/>
    <mergeCell ref="Y4:Y8"/>
    <mergeCell ref="H5:H8"/>
    <mergeCell ref="I5:I8"/>
    <mergeCell ref="Z4:Z8"/>
    <mergeCell ref="AA4:AA8"/>
    <mergeCell ref="AB4:AB8"/>
    <mergeCell ref="AC4:AC8"/>
    <mergeCell ref="AF3:AF9"/>
    <mergeCell ref="AG3:AG9"/>
    <mergeCell ref="D4:I4"/>
    <mergeCell ref="J4:K8"/>
    <mergeCell ref="L4:M8"/>
    <mergeCell ref="N4:O8"/>
    <mergeCell ref="P4:Q8"/>
    <mergeCell ref="R4:S8"/>
    <mergeCell ref="T4:T8"/>
    <mergeCell ref="U4:U8"/>
    <mergeCell ref="AE3:AE9"/>
    <mergeCell ref="AD4:AD8"/>
    <mergeCell ref="D5:D8"/>
    <mergeCell ref="E5:E8"/>
    <mergeCell ref="F5:F8"/>
    <mergeCell ref="G5:G8"/>
  </mergeCells>
  <pageMargins left="0.7" right="0.7" top="0.75" bottom="0.75" header="0.3" footer="0.3"/>
  <pageSetup paperSize="9" scale="1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55" zoomScaleNormal="55" workbookViewId="0">
      <selection activeCell="B17" sqref="B17"/>
    </sheetView>
  </sheetViews>
  <sheetFormatPr defaultRowHeight="15" x14ac:dyDescent="0.25"/>
  <cols>
    <col min="1" max="1" width="12.5703125" style="3" customWidth="1"/>
    <col min="2" max="2" width="53.42578125" style="3" customWidth="1"/>
    <col min="3" max="3" width="15.85546875" style="3" customWidth="1"/>
    <col min="4" max="4" width="17.85546875" style="3" customWidth="1"/>
    <col min="5" max="5" width="35.5703125" style="3" customWidth="1"/>
    <col min="6" max="6" width="16.85546875" style="3" customWidth="1"/>
    <col min="7" max="7" width="17" style="3" customWidth="1"/>
    <col min="8" max="8" width="23.85546875" style="3" customWidth="1"/>
    <col min="9" max="9" width="22.5703125" style="3" customWidth="1"/>
    <col min="10" max="10" width="22.42578125" style="3" customWidth="1"/>
    <col min="11" max="11" width="18.85546875" style="3" customWidth="1"/>
    <col min="12" max="12" width="18" style="3" customWidth="1"/>
    <col min="13" max="13" width="19.140625" style="3" customWidth="1"/>
    <col min="14" max="14" width="64.28515625" style="3" customWidth="1"/>
    <col min="15" max="15" width="27.42578125" style="3" customWidth="1"/>
    <col min="16" max="18" width="27.42578125" style="3" hidden="1" customWidth="1"/>
    <col min="19" max="19" width="26.28515625" style="3" customWidth="1"/>
    <col min="20" max="20" width="18.85546875" style="3" customWidth="1"/>
  </cols>
  <sheetData>
    <row r="1" spans="1:20" ht="30.75" x14ac:dyDescent="0.45">
      <c r="M1" s="119" t="s">
        <v>133</v>
      </c>
      <c r="N1" s="119"/>
      <c r="O1" s="119"/>
      <c r="P1" s="119"/>
      <c r="Q1" s="119"/>
      <c r="R1" s="119"/>
      <c r="S1" s="119"/>
      <c r="T1" s="119"/>
    </row>
    <row r="2" spans="1:20" x14ac:dyDescent="0.25">
      <c r="M2" s="120" t="s">
        <v>145</v>
      </c>
      <c r="N2" s="120"/>
      <c r="O2" s="120"/>
      <c r="P2" s="120"/>
      <c r="Q2" s="120"/>
      <c r="R2" s="120"/>
      <c r="S2" s="120"/>
      <c r="T2" s="120"/>
    </row>
    <row r="3" spans="1:20" ht="173.25" customHeight="1" x14ac:dyDescent="0.25">
      <c r="M3" s="120"/>
      <c r="N3" s="120"/>
      <c r="O3" s="120"/>
      <c r="P3" s="120"/>
      <c r="Q3" s="120"/>
      <c r="R3" s="120"/>
      <c r="S3" s="120"/>
      <c r="T3" s="120"/>
    </row>
    <row r="4" spans="1:20" ht="174" customHeight="1" x14ac:dyDescent="0.25">
      <c r="A4" s="121" t="s">
        <v>134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ht="26.25" x14ac:dyDescent="0.25">
      <c r="A5" s="112" t="s">
        <v>0</v>
      </c>
      <c r="B5" s="112" t="s">
        <v>35</v>
      </c>
      <c r="C5" s="112" t="s">
        <v>36</v>
      </c>
      <c r="D5" s="112"/>
      <c r="E5" s="111" t="s">
        <v>37</v>
      </c>
      <c r="F5" s="111" t="s">
        <v>38</v>
      </c>
      <c r="G5" s="111" t="s">
        <v>39</v>
      </c>
      <c r="H5" s="111" t="s">
        <v>40</v>
      </c>
      <c r="I5" s="112" t="s">
        <v>41</v>
      </c>
      <c r="J5" s="112"/>
      <c r="K5" s="114" t="s">
        <v>42</v>
      </c>
      <c r="L5" s="116" t="s">
        <v>43</v>
      </c>
      <c r="M5" s="116" t="s">
        <v>44</v>
      </c>
      <c r="N5" s="112" t="s">
        <v>45</v>
      </c>
      <c r="O5" s="110" t="s">
        <v>46</v>
      </c>
      <c r="P5" s="110"/>
      <c r="Q5" s="110"/>
      <c r="R5" s="110"/>
      <c r="S5" s="109" t="s">
        <v>47</v>
      </c>
      <c r="T5" s="109" t="s">
        <v>48</v>
      </c>
    </row>
    <row r="6" spans="1:20" x14ac:dyDescent="0.25">
      <c r="A6" s="112"/>
      <c r="B6" s="112"/>
      <c r="C6" s="111" t="s">
        <v>49</v>
      </c>
      <c r="D6" s="111" t="s">
        <v>50</v>
      </c>
      <c r="E6" s="112"/>
      <c r="F6" s="112"/>
      <c r="G6" s="112"/>
      <c r="H6" s="112"/>
      <c r="I6" s="111" t="s">
        <v>51</v>
      </c>
      <c r="J6" s="111" t="s">
        <v>52</v>
      </c>
      <c r="K6" s="115"/>
      <c r="L6" s="116"/>
      <c r="M6" s="116"/>
      <c r="N6" s="112"/>
      <c r="O6" s="109" t="s">
        <v>51</v>
      </c>
      <c r="P6" s="109" t="s">
        <v>53</v>
      </c>
      <c r="Q6" s="109" t="s">
        <v>54</v>
      </c>
      <c r="R6" s="109" t="s">
        <v>55</v>
      </c>
      <c r="S6" s="110"/>
      <c r="T6" s="110"/>
    </row>
    <row r="7" spans="1:20" ht="258.75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5"/>
      <c r="L7" s="116"/>
      <c r="M7" s="116"/>
      <c r="N7" s="112"/>
      <c r="O7" s="110"/>
      <c r="P7" s="109"/>
      <c r="Q7" s="109"/>
      <c r="R7" s="109"/>
      <c r="S7" s="110"/>
      <c r="T7" s="110"/>
    </row>
    <row r="8" spans="1:20" ht="26.25" x14ac:dyDescent="0.25">
      <c r="A8" s="113"/>
      <c r="B8" s="113"/>
      <c r="C8" s="113"/>
      <c r="D8" s="113"/>
      <c r="E8" s="112"/>
      <c r="F8" s="113"/>
      <c r="G8" s="113"/>
      <c r="H8" s="44" t="s">
        <v>32</v>
      </c>
      <c r="I8" s="44" t="s">
        <v>32</v>
      </c>
      <c r="J8" s="44" t="s">
        <v>32</v>
      </c>
      <c r="K8" s="45" t="s">
        <v>56</v>
      </c>
      <c r="L8" s="116"/>
      <c r="M8" s="116"/>
      <c r="N8" s="113"/>
      <c r="O8" s="46" t="s">
        <v>30</v>
      </c>
      <c r="P8" s="46" t="s">
        <v>30</v>
      </c>
      <c r="Q8" s="46" t="s">
        <v>30</v>
      </c>
      <c r="R8" s="46" t="s">
        <v>30</v>
      </c>
      <c r="S8" s="46" t="s">
        <v>57</v>
      </c>
      <c r="T8" s="46" t="s">
        <v>57</v>
      </c>
    </row>
    <row r="9" spans="1:20" ht="26.25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4">
        <v>9</v>
      </c>
      <c r="J9" s="44">
        <v>10</v>
      </c>
      <c r="K9" s="45">
        <v>11</v>
      </c>
      <c r="L9" s="44">
        <v>12</v>
      </c>
      <c r="M9" s="44">
        <v>13</v>
      </c>
      <c r="N9" s="44">
        <v>14</v>
      </c>
      <c r="O9" s="124">
        <v>15</v>
      </c>
      <c r="P9" s="125"/>
      <c r="Q9" s="125"/>
      <c r="R9" s="126"/>
      <c r="S9" s="44">
        <v>16</v>
      </c>
      <c r="T9" s="44">
        <v>17</v>
      </c>
    </row>
    <row r="10" spans="1:20" ht="71.25" customHeight="1" x14ac:dyDescent="0.4">
      <c r="A10" s="122" t="s">
        <v>104</v>
      </c>
      <c r="B10" s="123"/>
      <c r="C10" s="47" t="s">
        <v>79</v>
      </c>
      <c r="D10" s="47" t="s">
        <v>79</v>
      </c>
      <c r="E10" s="47" t="s">
        <v>79</v>
      </c>
      <c r="F10" s="47" t="s">
        <v>79</v>
      </c>
      <c r="G10" s="47" t="s">
        <v>79</v>
      </c>
      <c r="H10" s="48">
        <f>SUM(H11:H15)</f>
        <v>38189.1</v>
      </c>
      <c r="I10" s="48">
        <f>SUM(I11:I15)</f>
        <v>33999.300000000003</v>
      </c>
      <c r="J10" s="48">
        <f>SUM(J11:J15)</f>
        <v>33586.1</v>
      </c>
      <c r="K10" s="49">
        <f>SUM(K11:K15)</f>
        <v>1569</v>
      </c>
      <c r="L10" s="47" t="s">
        <v>79</v>
      </c>
      <c r="M10" s="47" t="s">
        <v>79</v>
      </c>
      <c r="N10" s="15" t="s">
        <v>79</v>
      </c>
      <c r="O10" s="48">
        <f>SUM(O11:O15)</f>
        <v>11570369.789999999</v>
      </c>
      <c r="P10" s="48">
        <f>SUM(P11:P15)</f>
        <v>0</v>
      </c>
      <c r="Q10" s="48">
        <f>SUM(Q11:Q15)</f>
        <v>0</v>
      </c>
      <c r="R10" s="48">
        <v>26597638.940000001</v>
      </c>
      <c r="S10" s="50">
        <f>O10/H10</f>
        <v>302.975712703363</v>
      </c>
      <c r="T10" s="50">
        <f>MAX(T11:T15)</f>
        <v>5973.586655167127</v>
      </c>
    </row>
    <row r="11" spans="1:20" ht="26.25" x14ac:dyDescent="0.4">
      <c r="A11" s="51">
        <v>1</v>
      </c>
      <c r="B11" s="52" t="s">
        <v>92</v>
      </c>
      <c r="C11" s="47">
        <v>1977</v>
      </c>
      <c r="D11" s="47">
        <v>2016</v>
      </c>
      <c r="E11" s="52" t="s">
        <v>90</v>
      </c>
      <c r="F11" s="47">
        <v>14</v>
      </c>
      <c r="G11" s="47" t="s">
        <v>111</v>
      </c>
      <c r="H11" s="50">
        <v>4634.7</v>
      </c>
      <c r="I11" s="50">
        <v>4158.8</v>
      </c>
      <c r="J11" s="50">
        <v>3801.6</v>
      </c>
      <c r="K11" s="49">
        <v>190</v>
      </c>
      <c r="L11" s="47" t="s">
        <v>105</v>
      </c>
      <c r="M11" s="47" t="s">
        <v>89</v>
      </c>
      <c r="N11" s="15" t="s">
        <v>91</v>
      </c>
      <c r="O11" s="50">
        <v>1217400.68</v>
      </c>
      <c r="P11" s="50">
        <v>0</v>
      </c>
      <c r="Q11" s="50">
        <v>0</v>
      </c>
      <c r="R11" s="50">
        <v>1217400.68</v>
      </c>
      <c r="S11" s="50">
        <v>262.67086974345699</v>
      </c>
      <c r="T11" s="50">
        <v>486.66986428463554</v>
      </c>
    </row>
    <row r="12" spans="1:20" ht="26.25" x14ac:dyDescent="0.4">
      <c r="A12" s="51">
        <v>2</v>
      </c>
      <c r="B12" s="52" t="s">
        <v>93</v>
      </c>
      <c r="C12" s="47">
        <v>1982</v>
      </c>
      <c r="D12" s="47">
        <v>2016</v>
      </c>
      <c r="E12" s="52" t="s">
        <v>90</v>
      </c>
      <c r="F12" s="47">
        <v>5</v>
      </c>
      <c r="G12" s="47" t="s">
        <v>112</v>
      </c>
      <c r="H12" s="50">
        <v>3913.2</v>
      </c>
      <c r="I12" s="50">
        <v>3443.4</v>
      </c>
      <c r="J12" s="50">
        <v>3443.4</v>
      </c>
      <c r="K12" s="49">
        <v>152</v>
      </c>
      <c r="L12" s="47" t="s">
        <v>105</v>
      </c>
      <c r="M12" s="47" t="s">
        <v>89</v>
      </c>
      <c r="N12" s="15" t="s">
        <v>91</v>
      </c>
      <c r="O12" s="50">
        <v>3757493.57</v>
      </c>
      <c r="P12" s="50">
        <v>0</v>
      </c>
      <c r="Q12" s="50">
        <v>0</v>
      </c>
      <c r="R12" s="50">
        <v>3757493.57</v>
      </c>
      <c r="S12" s="50">
        <v>960.20994837984256</v>
      </c>
      <c r="T12" s="50">
        <v>5973.586655167127</v>
      </c>
    </row>
    <row r="13" spans="1:20" ht="26.25" x14ac:dyDescent="0.4">
      <c r="A13" s="51">
        <v>3</v>
      </c>
      <c r="B13" s="52" t="s">
        <v>94</v>
      </c>
      <c r="C13" s="47">
        <v>1995</v>
      </c>
      <c r="D13" s="47">
        <v>2015</v>
      </c>
      <c r="E13" s="52" t="s">
        <v>90</v>
      </c>
      <c r="F13" s="47">
        <v>9</v>
      </c>
      <c r="G13" s="47" t="s">
        <v>112</v>
      </c>
      <c r="H13" s="50">
        <v>12180.7</v>
      </c>
      <c r="I13" s="50">
        <v>10849.3</v>
      </c>
      <c r="J13" s="50">
        <v>10849.3</v>
      </c>
      <c r="K13" s="49">
        <v>500</v>
      </c>
      <c r="L13" s="47" t="s">
        <v>105</v>
      </c>
      <c r="M13" s="47" t="s">
        <v>89</v>
      </c>
      <c r="N13" s="15" t="s">
        <v>91</v>
      </c>
      <c r="O13" s="50">
        <v>174120.8</v>
      </c>
      <c r="P13" s="50">
        <v>0</v>
      </c>
      <c r="Q13" s="50">
        <v>0</v>
      </c>
      <c r="R13" s="50">
        <v>174120.8</v>
      </c>
      <c r="S13" s="50">
        <v>14.294810643066489</v>
      </c>
      <c r="T13" s="50">
        <v>14.294810643066489</v>
      </c>
    </row>
    <row r="14" spans="1:20" ht="26.25" x14ac:dyDescent="0.4">
      <c r="A14" s="51">
        <v>4</v>
      </c>
      <c r="B14" s="52" t="s">
        <v>97</v>
      </c>
      <c r="C14" s="47">
        <v>1981</v>
      </c>
      <c r="D14" s="47">
        <v>2015</v>
      </c>
      <c r="E14" s="52" t="s">
        <v>88</v>
      </c>
      <c r="F14" s="47">
        <v>9</v>
      </c>
      <c r="G14" s="47" t="s">
        <v>113</v>
      </c>
      <c r="H14" s="50">
        <v>8863.2999999999993</v>
      </c>
      <c r="I14" s="50">
        <v>7831.5</v>
      </c>
      <c r="J14" s="50">
        <v>7831.5</v>
      </c>
      <c r="K14" s="49">
        <v>357</v>
      </c>
      <c r="L14" s="47" t="s">
        <v>105</v>
      </c>
      <c r="M14" s="47" t="s">
        <v>89</v>
      </c>
      <c r="N14" s="15" t="s">
        <v>91</v>
      </c>
      <c r="O14" s="50">
        <v>6300657.04</v>
      </c>
      <c r="P14" s="50">
        <v>0</v>
      </c>
      <c r="Q14" s="50">
        <v>0</v>
      </c>
      <c r="R14" s="50">
        <v>6300657.04</v>
      </c>
      <c r="S14" s="50">
        <v>710.87033497681455</v>
      </c>
      <c r="T14" s="50">
        <v>1109.2031184773166</v>
      </c>
    </row>
    <row r="15" spans="1:20" ht="26.25" x14ac:dyDescent="0.4">
      <c r="A15" s="51">
        <v>5</v>
      </c>
      <c r="B15" s="52" t="s">
        <v>84</v>
      </c>
      <c r="C15" s="47">
        <v>1982</v>
      </c>
      <c r="D15" s="47">
        <v>2015</v>
      </c>
      <c r="E15" s="52" t="s">
        <v>106</v>
      </c>
      <c r="F15" s="47">
        <v>9</v>
      </c>
      <c r="G15" s="47" t="s">
        <v>113</v>
      </c>
      <c r="H15" s="50">
        <v>8597.2000000000007</v>
      </c>
      <c r="I15" s="50">
        <v>7716.3</v>
      </c>
      <c r="J15" s="50">
        <v>7660.3</v>
      </c>
      <c r="K15" s="49">
        <v>370</v>
      </c>
      <c r="L15" s="47" t="s">
        <v>105</v>
      </c>
      <c r="M15" s="47" t="s">
        <v>89</v>
      </c>
      <c r="N15" s="15" t="s">
        <v>91</v>
      </c>
      <c r="O15" s="50">
        <v>120697.7</v>
      </c>
      <c r="P15" s="50">
        <v>0</v>
      </c>
      <c r="Q15" s="50">
        <v>0</v>
      </c>
      <c r="R15" s="50">
        <v>120697.7</v>
      </c>
      <c r="S15" s="50">
        <v>14.039187177220489</v>
      </c>
      <c r="T15" s="50">
        <v>14.039187177220489</v>
      </c>
    </row>
    <row r="16" spans="1:20" ht="53.25" customHeight="1" x14ac:dyDescent="0.4">
      <c r="A16" s="122" t="s">
        <v>102</v>
      </c>
      <c r="B16" s="123"/>
      <c r="C16" s="47" t="s">
        <v>79</v>
      </c>
      <c r="D16" s="47" t="s">
        <v>79</v>
      </c>
      <c r="E16" s="47" t="s">
        <v>79</v>
      </c>
      <c r="F16" s="47" t="s">
        <v>79</v>
      </c>
      <c r="G16" s="47" t="s">
        <v>79</v>
      </c>
      <c r="H16" s="48">
        <f>SUM(H17:H32)</f>
        <v>127543.1</v>
      </c>
      <c r="I16" s="48">
        <f>SUM(I17:I32)</f>
        <v>110956.90000000001</v>
      </c>
      <c r="J16" s="48">
        <f>SUM(J17:J32)</f>
        <v>104928.7</v>
      </c>
      <c r="K16" s="49">
        <f>SUM(K17:K32)</f>
        <v>3289</v>
      </c>
      <c r="L16" s="47" t="s">
        <v>79</v>
      </c>
      <c r="M16" s="47" t="s">
        <v>79</v>
      </c>
      <c r="N16" s="15" t="s">
        <v>79</v>
      </c>
      <c r="O16" s="48">
        <f>SUM(O17:O32)</f>
        <v>107485374.20999999</v>
      </c>
      <c r="P16" s="48">
        <f>SUM(P17:P19)</f>
        <v>4146432</v>
      </c>
      <c r="Q16" s="48">
        <f>SUM(Q17:Q19)</f>
        <v>0</v>
      </c>
      <c r="R16" s="48">
        <v>47943565.089999996</v>
      </c>
      <c r="S16" s="50">
        <f>O16/H16</f>
        <v>842.73766444441128</v>
      </c>
      <c r="T16" s="50">
        <f>MAX(T17:T32)</f>
        <v>4630.9400000000005</v>
      </c>
    </row>
    <row r="17" spans="1:20" ht="26.25" x14ac:dyDescent="0.4">
      <c r="A17" s="51">
        <v>1</v>
      </c>
      <c r="B17" s="52" t="s">
        <v>84</v>
      </c>
      <c r="C17" s="47">
        <v>1982</v>
      </c>
      <c r="D17" s="47">
        <v>2015</v>
      </c>
      <c r="E17" s="52" t="s">
        <v>106</v>
      </c>
      <c r="F17" s="47">
        <v>9</v>
      </c>
      <c r="G17" s="47" t="s">
        <v>113</v>
      </c>
      <c r="H17" s="48">
        <v>8597.2000000000007</v>
      </c>
      <c r="I17" s="48">
        <v>7716.3</v>
      </c>
      <c r="J17" s="48">
        <v>7660.3</v>
      </c>
      <c r="K17" s="49">
        <v>370</v>
      </c>
      <c r="L17" s="47" t="s">
        <v>105</v>
      </c>
      <c r="M17" s="47" t="s">
        <v>89</v>
      </c>
      <c r="N17" s="15" t="s">
        <v>91</v>
      </c>
      <c r="O17" s="50">
        <v>6784672.5999999996</v>
      </c>
      <c r="P17" s="50">
        <v>4146432</v>
      </c>
      <c r="Q17" s="50">
        <v>0</v>
      </c>
      <c r="R17" s="50">
        <v>2638240.5999999996</v>
      </c>
      <c r="S17" s="50">
        <v>789.17235844228344</v>
      </c>
      <c r="T17" s="50">
        <v>1143.5351044526124</v>
      </c>
    </row>
    <row r="18" spans="1:20" ht="26.25" x14ac:dyDescent="0.4">
      <c r="A18" s="51">
        <v>2</v>
      </c>
      <c r="B18" s="52" t="s">
        <v>98</v>
      </c>
      <c r="C18" s="47">
        <v>1981</v>
      </c>
      <c r="D18" s="47">
        <v>2015</v>
      </c>
      <c r="E18" s="52" t="s">
        <v>106</v>
      </c>
      <c r="F18" s="47">
        <v>5</v>
      </c>
      <c r="G18" s="47" t="s">
        <v>112</v>
      </c>
      <c r="H18" s="48">
        <v>3965.2</v>
      </c>
      <c r="I18" s="48">
        <v>3485.8</v>
      </c>
      <c r="J18" s="48">
        <v>3424</v>
      </c>
      <c r="K18" s="49">
        <v>178</v>
      </c>
      <c r="L18" s="47" t="s">
        <v>105</v>
      </c>
      <c r="M18" s="47" t="s">
        <v>89</v>
      </c>
      <c r="N18" s="15" t="s">
        <v>108</v>
      </c>
      <c r="O18" s="50">
        <v>209745.8</v>
      </c>
      <c r="P18" s="50">
        <v>0</v>
      </c>
      <c r="Q18" s="50">
        <v>0</v>
      </c>
      <c r="R18" s="50">
        <v>209745.8</v>
      </c>
      <c r="S18" s="50">
        <v>52.896650862503783</v>
      </c>
      <c r="T18" s="50">
        <v>52.896650862503783</v>
      </c>
    </row>
    <row r="19" spans="1:20" ht="26.25" x14ac:dyDescent="0.4">
      <c r="A19" s="51">
        <v>3</v>
      </c>
      <c r="B19" s="52" t="s">
        <v>99</v>
      </c>
      <c r="C19" s="47">
        <v>1973</v>
      </c>
      <c r="D19" s="47">
        <v>2017</v>
      </c>
      <c r="E19" s="52" t="s">
        <v>106</v>
      </c>
      <c r="F19" s="47">
        <v>5</v>
      </c>
      <c r="G19" s="47" t="s">
        <v>112</v>
      </c>
      <c r="H19" s="48">
        <v>3822.6</v>
      </c>
      <c r="I19" s="48">
        <v>3360.4</v>
      </c>
      <c r="J19" s="48">
        <v>3360.4</v>
      </c>
      <c r="K19" s="49">
        <v>155</v>
      </c>
      <c r="L19" s="47" t="s">
        <v>105</v>
      </c>
      <c r="M19" s="47" t="s">
        <v>89</v>
      </c>
      <c r="N19" s="15" t="s">
        <v>108</v>
      </c>
      <c r="O19" s="50">
        <v>100016.58</v>
      </c>
      <c r="P19" s="50">
        <v>0</v>
      </c>
      <c r="Q19" s="50">
        <v>0</v>
      </c>
      <c r="R19" s="50">
        <v>100016.58</v>
      </c>
      <c r="S19" s="50">
        <v>26.164542458012871</v>
      </c>
      <c r="T19" s="50">
        <v>26.164542458012871</v>
      </c>
    </row>
    <row r="20" spans="1:20" ht="26.25" x14ac:dyDescent="0.4">
      <c r="A20" s="51">
        <v>4</v>
      </c>
      <c r="B20" s="52" t="s">
        <v>95</v>
      </c>
      <c r="C20" s="47">
        <v>1979</v>
      </c>
      <c r="D20" s="47">
        <v>2016</v>
      </c>
      <c r="E20" s="52" t="s">
        <v>106</v>
      </c>
      <c r="F20" s="47">
        <v>9</v>
      </c>
      <c r="G20" s="47" t="s">
        <v>113</v>
      </c>
      <c r="H20" s="50">
        <v>7590.3</v>
      </c>
      <c r="I20" s="50">
        <v>7004.9</v>
      </c>
      <c r="J20" s="50">
        <v>6957</v>
      </c>
      <c r="K20" s="49">
        <v>363</v>
      </c>
      <c r="L20" s="47" t="s">
        <v>105</v>
      </c>
      <c r="M20" s="47" t="s">
        <v>89</v>
      </c>
      <c r="N20" s="15" t="s">
        <v>91</v>
      </c>
      <c r="O20" s="50">
        <v>14177708.979999999</v>
      </c>
      <c r="P20" s="50">
        <v>0</v>
      </c>
      <c r="Q20" s="50">
        <v>0</v>
      </c>
      <c r="R20" s="50">
        <v>14177708.979999999</v>
      </c>
      <c r="S20" s="50">
        <v>1867.8720182337981</v>
      </c>
      <c r="T20" s="50">
        <v>4630.9400000000005</v>
      </c>
    </row>
    <row r="21" spans="1:20" ht="26.25" x14ac:dyDescent="0.4">
      <c r="A21" s="51">
        <v>5</v>
      </c>
      <c r="B21" s="52" t="s">
        <v>96</v>
      </c>
      <c r="C21" s="47">
        <v>1985</v>
      </c>
      <c r="D21" s="47">
        <v>2018</v>
      </c>
      <c r="E21" s="52" t="s">
        <v>88</v>
      </c>
      <c r="F21" s="47">
        <v>9</v>
      </c>
      <c r="G21" s="47" t="s">
        <v>111</v>
      </c>
      <c r="H21" s="48">
        <v>5367.9</v>
      </c>
      <c r="I21" s="48">
        <v>4145.6000000000004</v>
      </c>
      <c r="J21" s="48">
        <v>3643.5</v>
      </c>
      <c r="K21" s="49">
        <v>300</v>
      </c>
      <c r="L21" s="47" t="s">
        <v>105</v>
      </c>
      <c r="M21" s="47" t="s">
        <v>89</v>
      </c>
      <c r="N21" s="15" t="s">
        <v>107</v>
      </c>
      <c r="O21" s="50">
        <v>3601876.7</v>
      </c>
      <c r="P21" s="50">
        <v>0</v>
      </c>
      <c r="Q21" s="50">
        <v>0</v>
      </c>
      <c r="R21" s="50">
        <v>3601876.7</v>
      </c>
      <c r="S21" s="50">
        <v>671.00294342294012</v>
      </c>
      <c r="T21" s="50">
        <v>915.73986102572712</v>
      </c>
    </row>
    <row r="22" spans="1:20" ht="26.25" x14ac:dyDescent="0.4">
      <c r="A22" s="51">
        <v>6</v>
      </c>
      <c r="B22" s="52" t="s">
        <v>110</v>
      </c>
      <c r="C22" s="47">
        <v>1975</v>
      </c>
      <c r="D22" s="47"/>
      <c r="E22" s="52" t="s">
        <v>106</v>
      </c>
      <c r="F22" s="47" t="s">
        <v>112</v>
      </c>
      <c r="G22" s="47" t="s">
        <v>112</v>
      </c>
      <c r="H22" s="50">
        <v>5911.9</v>
      </c>
      <c r="I22" s="50">
        <v>3394.8</v>
      </c>
      <c r="J22" s="50">
        <v>3394.8</v>
      </c>
      <c r="K22" s="49">
        <v>170</v>
      </c>
      <c r="L22" s="47" t="s">
        <v>105</v>
      </c>
      <c r="M22" s="47" t="s">
        <v>89</v>
      </c>
      <c r="N22" s="15" t="s">
        <v>91</v>
      </c>
      <c r="O22" s="50">
        <v>199983.54</v>
      </c>
      <c r="P22" s="50">
        <v>0</v>
      </c>
      <c r="Q22" s="50">
        <v>0</v>
      </c>
      <c r="R22" s="50">
        <v>199983.54</v>
      </c>
      <c r="S22" s="50">
        <v>33.827287335712718</v>
      </c>
      <c r="T22" s="50">
        <v>33.827287335712718</v>
      </c>
    </row>
    <row r="23" spans="1:20" ht="26.25" x14ac:dyDescent="0.4">
      <c r="A23" s="51">
        <v>7</v>
      </c>
      <c r="B23" s="52" t="s">
        <v>83</v>
      </c>
      <c r="C23" s="47">
        <v>1981</v>
      </c>
      <c r="D23" s="47"/>
      <c r="E23" s="52" t="s">
        <v>106</v>
      </c>
      <c r="F23" s="47">
        <v>9</v>
      </c>
      <c r="G23" s="47" t="s">
        <v>113</v>
      </c>
      <c r="H23" s="50">
        <v>8719.1</v>
      </c>
      <c r="I23" s="50">
        <v>7825</v>
      </c>
      <c r="J23" s="50">
        <v>7825</v>
      </c>
      <c r="K23" s="49">
        <v>380</v>
      </c>
      <c r="L23" s="47" t="s">
        <v>105</v>
      </c>
      <c r="M23" s="47" t="s">
        <v>89</v>
      </c>
      <c r="N23" s="15" t="s">
        <v>91</v>
      </c>
      <c r="O23" s="50">
        <v>9169497.6799999997</v>
      </c>
      <c r="P23" s="50">
        <v>0</v>
      </c>
      <c r="Q23" s="50">
        <v>0</v>
      </c>
      <c r="R23" s="50">
        <v>9169497.6799999997</v>
      </c>
      <c r="S23" s="50">
        <v>1051.6564416052115</v>
      </c>
      <c r="T23" s="50">
        <v>1127.547567982934</v>
      </c>
    </row>
    <row r="24" spans="1:20" ht="26.25" x14ac:dyDescent="0.4">
      <c r="A24" s="51">
        <v>8</v>
      </c>
      <c r="B24" s="52" t="s">
        <v>85</v>
      </c>
      <c r="C24" s="47">
        <v>1983</v>
      </c>
      <c r="D24" s="47"/>
      <c r="E24" s="52" t="s">
        <v>106</v>
      </c>
      <c r="F24" s="47">
        <v>9</v>
      </c>
      <c r="G24" s="47" t="s">
        <v>113</v>
      </c>
      <c r="H24" s="50">
        <v>8604</v>
      </c>
      <c r="I24" s="50">
        <v>7732.2</v>
      </c>
      <c r="J24" s="50">
        <v>7732.2</v>
      </c>
      <c r="K24" s="49">
        <v>380</v>
      </c>
      <c r="L24" s="47" t="s">
        <v>105</v>
      </c>
      <c r="M24" s="47" t="s">
        <v>89</v>
      </c>
      <c r="N24" s="15" t="s">
        <v>91</v>
      </c>
      <c r="O24" s="50">
        <v>9169471.4999999981</v>
      </c>
      <c r="P24" s="50">
        <v>0</v>
      </c>
      <c r="Q24" s="50">
        <v>0</v>
      </c>
      <c r="R24" s="50">
        <v>9169471.4999999981</v>
      </c>
      <c r="S24" s="50">
        <v>1065.7219316596929</v>
      </c>
      <c r="T24" s="50">
        <v>1142.6313342631333</v>
      </c>
    </row>
    <row r="25" spans="1:20" ht="26.25" x14ac:dyDescent="0.4">
      <c r="A25" s="51">
        <v>9</v>
      </c>
      <c r="B25" s="52" t="s">
        <v>115</v>
      </c>
      <c r="C25" s="47">
        <v>1984</v>
      </c>
      <c r="D25" s="47"/>
      <c r="E25" s="52" t="s">
        <v>106</v>
      </c>
      <c r="F25" s="47">
        <v>9</v>
      </c>
      <c r="G25" s="47" t="s">
        <v>117</v>
      </c>
      <c r="H25" s="48">
        <v>9052.5</v>
      </c>
      <c r="I25" s="48">
        <v>5819.6</v>
      </c>
      <c r="J25" s="48">
        <v>5819.6</v>
      </c>
      <c r="K25" s="49">
        <v>262</v>
      </c>
      <c r="L25" s="47" t="s">
        <v>105</v>
      </c>
      <c r="M25" s="47" t="s">
        <v>89</v>
      </c>
      <c r="N25" s="15" t="s">
        <v>91</v>
      </c>
      <c r="O25" s="50">
        <v>6900151.7999999989</v>
      </c>
      <c r="P25" s="50">
        <v>0</v>
      </c>
      <c r="Q25" s="50">
        <v>0</v>
      </c>
      <c r="R25" s="50">
        <v>6900151.7999999989</v>
      </c>
      <c r="S25" s="50">
        <v>762.23714995857483</v>
      </c>
      <c r="T25" s="50">
        <v>814.51532725766367</v>
      </c>
    </row>
    <row r="26" spans="1:20" ht="26.25" x14ac:dyDescent="0.4">
      <c r="A26" s="51">
        <v>10</v>
      </c>
      <c r="B26" s="52" t="s">
        <v>116</v>
      </c>
      <c r="C26" s="47">
        <v>1986</v>
      </c>
      <c r="D26" s="47"/>
      <c r="E26" s="52" t="s">
        <v>106</v>
      </c>
      <c r="F26" s="47">
        <v>9</v>
      </c>
      <c r="G26" s="47" t="s">
        <v>113</v>
      </c>
      <c r="H26" s="48">
        <v>8634</v>
      </c>
      <c r="I26" s="48">
        <v>7746.5</v>
      </c>
      <c r="J26" s="48">
        <v>7730.1</v>
      </c>
      <c r="K26" s="49">
        <v>349</v>
      </c>
      <c r="L26" s="47" t="s">
        <v>105</v>
      </c>
      <c r="M26" s="47" t="s">
        <v>89</v>
      </c>
      <c r="N26" s="15" t="s">
        <v>91</v>
      </c>
      <c r="O26" s="50">
        <v>9169619.7999999989</v>
      </c>
      <c r="P26" s="50">
        <v>0</v>
      </c>
      <c r="Q26" s="50">
        <v>0</v>
      </c>
      <c r="R26" s="50">
        <v>9169619.7999999989</v>
      </c>
      <c r="S26" s="50">
        <v>1062.0361130414638</v>
      </c>
      <c r="T26" s="50">
        <v>1138.6611072504054</v>
      </c>
    </row>
    <row r="27" spans="1:20" ht="26.25" x14ac:dyDescent="0.4">
      <c r="A27" s="51">
        <v>11</v>
      </c>
      <c r="B27" s="52" t="s">
        <v>118</v>
      </c>
      <c r="C27" s="47">
        <v>1983</v>
      </c>
      <c r="D27" s="47"/>
      <c r="E27" s="52" t="s">
        <v>106</v>
      </c>
      <c r="F27" s="47" t="s">
        <v>123</v>
      </c>
      <c r="G27" s="47">
        <v>3</v>
      </c>
      <c r="H27" s="48">
        <v>9222.1</v>
      </c>
      <c r="I27" s="48">
        <v>9222.1</v>
      </c>
      <c r="J27" s="48">
        <v>8177.3</v>
      </c>
      <c r="K27" s="49" t="s">
        <v>124</v>
      </c>
      <c r="L27" s="47" t="s">
        <v>105</v>
      </c>
      <c r="M27" s="47" t="s">
        <v>89</v>
      </c>
      <c r="N27" s="15" t="s">
        <v>91</v>
      </c>
      <c r="O27" s="50">
        <v>16566216.640000001</v>
      </c>
      <c r="P27" s="50">
        <v>7800000</v>
      </c>
      <c r="Q27" s="50">
        <v>0</v>
      </c>
      <c r="R27" s="50">
        <v>8766216.6400000006</v>
      </c>
      <c r="S27" s="50">
        <v>1796.3605512844147</v>
      </c>
      <c r="T27" s="50">
        <v>1853.8862081304692</v>
      </c>
    </row>
    <row r="28" spans="1:20" ht="26.25" x14ac:dyDescent="0.4">
      <c r="A28" s="51">
        <v>12</v>
      </c>
      <c r="B28" s="52" t="s">
        <v>119</v>
      </c>
      <c r="C28" s="47">
        <v>1996</v>
      </c>
      <c r="D28" s="47" t="s">
        <v>125</v>
      </c>
      <c r="E28" s="52" t="s">
        <v>106</v>
      </c>
      <c r="F28" s="47" t="s">
        <v>126</v>
      </c>
      <c r="G28" s="47">
        <v>3</v>
      </c>
      <c r="H28" s="48">
        <v>10830</v>
      </c>
      <c r="I28" s="48">
        <v>7342.6</v>
      </c>
      <c r="J28" s="48">
        <v>6528.8</v>
      </c>
      <c r="K28" s="49" t="s">
        <v>127</v>
      </c>
      <c r="L28" s="47" t="s">
        <v>105</v>
      </c>
      <c r="M28" s="47" t="s">
        <v>89</v>
      </c>
      <c r="N28" s="15" t="s">
        <v>91</v>
      </c>
      <c r="O28" s="50">
        <v>2383423.0100000002</v>
      </c>
      <c r="P28" s="50">
        <v>1062400</v>
      </c>
      <c r="Q28" s="50">
        <v>0</v>
      </c>
      <c r="R28" s="50">
        <v>1321023.0100000002</v>
      </c>
      <c r="S28" s="50">
        <v>220.07599353647279</v>
      </c>
      <c r="T28" s="50">
        <v>226.94367497691599</v>
      </c>
    </row>
    <row r="29" spans="1:20" ht="26.25" x14ac:dyDescent="0.4">
      <c r="A29" s="51">
        <v>13</v>
      </c>
      <c r="B29" s="52" t="s">
        <v>120</v>
      </c>
      <c r="C29" s="47">
        <v>1995</v>
      </c>
      <c r="D29" s="47" t="s">
        <v>125</v>
      </c>
      <c r="E29" s="52" t="s">
        <v>106</v>
      </c>
      <c r="F29" s="47" t="s">
        <v>126</v>
      </c>
      <c r="G29" s="47">
        <v>5</v>
      </c>
      <c r="H29" s="48">
        <v>12058.8</v>
      </c>
      <c r="I29" s="48">
        <v>12058.800000000001</v>
      </c>
      <c r="J29" s="48">
        <v>10739.7</v>
      </c>
      <c r="K29" s="49" t="s">
        <v>128</v>
      </c>
      <c r="L29" s="47" t="s">
        <v>105</v>
      </c>
      <c r="M29" s="47" t="s">
        <v>89</v>
      </c>
      <c r="N29" s="15" t="s">
        <v>91</v>
      </c>
      <c r="O29" s="50">
        <v>11918695.280000001</v>
      </c>
      <c r="P29" s="50">
        <v>5608000</v>
      </c>
      <c r="Q29" s="50">
        <v>0</v>
      </c>
      <c r="R29" s="50">
        <v>6310695.2800000012</v>
      </c>
      <c r="S29" s="50">
        <v>988.38153713470672</v>
      </c>
      <c r="T29" s="50">
        <v>1019.0897933459383</v>
      </c>
    </row>
    <row r="30" spans="1:20" ht="26.25" x14ac:dyDescent="0.4">
      <c r="A30" s="51">
        <v>14</v>
      </c>
      <c r="B30" s="52" t="s">
        <v>121</v>
      </c>
      <c r="C30" s="47">
        <v>1987</v>
      </c>
      <c r="D30" s="47"/>
      <c r="E30" s="52" t="s">
        <v>106</v>
      </c>
      <c r="F30" s="47" t="s">
        <v>126</v>
      </c>
      <c r="G30" s="47">
        <v>4</v>
      </c>
      <c r="H30" s="48">
        <v>8661.7999999999993</v>
      </c>
      <c r="I30" s="48">
        <v>8661.7999999999993</v>
      </c>
      <c r="J30" s="48">
        <v>7775</v>
      </c>
      <c r="K30" s="49" t="s">
        <v>129</v>
      </c>
      <c r="L30" s="47" t="s">
        <v>105</v>
      </c>
      <c r="M30" s="47" t="s">
        <v>89</v>
      </c>
      <c r="N30" s="15" t="s">
        <v>91</v>
      </c>
      <c r="O30" s="50">
        <v>9534351.7400000002</v>
      </c>
      <c r="P30" s="50">
        <v>4438400</v>
      </c>
      <c r="Q30" s="50">
        <v>0</v>
      </c>
      <c r="R30" s="50">
        <v>5095951.74</v>
      </c>
      <c r="S30" s="50">
        <v>1100.7356138446976</v>
      </c>
      <c r="T30" s="50">
        <v>1135.0065806183472</v>
      </c>
    </row>
    <row r="31" spans="1:20" ht="26.25" x14ac:dyDescent="0.4">
      <c r="A31" s="51">
        <v>15</v>
      </c>
      <c r="B31" s="52" t="s">
        <v>122</v>
      </c>
      <c r="C31" s="47">
        <v>1993</v>
      </c>
      <c r="D31" s="47"/>
      <c r="E31" s="52" t="s">
        <v>106</v>
      </c>
      <c r="F31" s="47" t="s">
        <v>126</v>
      </c>
      <c r="G31" s="47">
        <v>3</v>
      </c>
      <c r="H31" s="48">
        <v>6775.4000000000005</v>
      </c>
      <c r="I31" s="48">
        <v>6775.4000000000005</v>
      </c>
      <c r="J31" s="48">
        <v>5818.3</v>
      </c>
      <c r="K31" s="49" t="s">
        <v>130</v>
      </c>
      <c r="L31" s="47" t="s">
        <v>105</v>
      </c>
      <c r="M31" s="47" t="s">
        <v>89</v>
      </c>
      <c r="N31" s="15" t="s">
        <v>91</v>
      </c>
      <c r="O31" s="50">
        <v>7151711.0599999996</v>
      </c>
      <c r="P31" s="50">
        <v>3379200</v>
      </c>
      <c r="Q31" s="50">
        <v>0</v>
      </c>
      <c r="R31" s="50">
        <v>3772511.0599999996</v>
      </c>
      <c r="S31" s="50">
        <v>1055.5407887357203</v>
      </c>
      <c r="T31" s="50">
        <v>1088.2604717064673</v>
      </c>
    </row>
    <row r="32" spans="1:20" ht="26.25" x14ac:dyDescent="0.4">
      <c r="A32" s="51">
        <v>16</v>
      </c>
      <c r="B32" s="52" t="s">
        <v>101</v>
      </c>
      <c r="C32" s="47">
        <v>1999</v>
      </c>
      <c r="D32" s="47">
        <v>2016</v>
      </c>
      <c r="E32" s="52" t="s">
        <v>90</v>
      </c>
      <c r="F32" s="47">
        <v>9</v>
      </c>
      <c r="G32" s="47" t="s">
        <v>113</v>
      </c>
      <c r="H32" s="48">
        <v>9730.2999999999993</v>
      </c>
      <c r="I32" s="48">
        <v>8665.1</v>
      </c>
      <c r="J32" s="48">
        <v>8342.7000000000007</v>
      </c>
      <c r="K32" s="49">
        <v>382</v>
      </c>
      <c r="L32" s="47" t="s">
        <v>105</v>
      </c>
      <c r="M32" s="47" t="s">
        <v>89</v>
      </c>
      <c r="N32" s="15" t="s">
        <v>91</v>
      </c>
      <c r="O32" s="50">
        <v>448231.5</v>
      </c>
      <c r="P32" s="50">
        <v>0</v>
      </c>
      <c r="Q32" s="50">
        <v>0</v>
      </c>
      <c r="R32" s="50">
        <v>448231.5</v>
      </c>
      <c r="S32" s="50">
        <v>46.065537547660405</v>
      </c>
      <c r="T32" s="50">
        <v>46.065537547660405</v>
      </c>
    </row>
    <row r="33" spans="1:20" ht="52.5" customHeight="1" x14ac:dyDescent="0.25">
      <c r="A33" s="117" t="s">
        <v>103</v>
      </c>
      <c r="B33" s="118"/>
      <c r="C33" s="47" t="s">
        <v>79</v>
      </c>
      <c r="D33" s="47" t="s">
        <v>79</v>
      </c>
      <c r="E33" s="47" t="s">
        <v>79</v>
      </c>
      <c r="F33" s="47" t="s">
        <v>79</v>
      </c>
      <c r="G33" s="47" t="s">
        <v>79</v>
      </c>
      <c r="H33" s="48">
        <f>H34+H40</f>
        <v>16163.1</v>
      </c>
      <c r="I33" s="48">
        <f>I34+I40</f>
        <v>14350.8</v>
      </c>
      <c r="J33" s="48">
        <f>J34+J40</f>
        <v>14224.9</v>
      </c>
      <c r="K33" s="49">
        <f>K34+K40</f>
        <v>665</v>
      </c>
      <c r="L33" s="47" t="s">
        <v>79</v>
      </c>
      <c r="M33" s="47" t="s">
        <v>79</v>
      </c>
      <c r="N33" s="15" t="s">
        <v>79</v>
      </c>
      <c r="O33" s="48">
        <f>SUM(O34:O40)</f>
        <v>84412709.920000002</v>
      </c>
      <c r="P33" s="48">
        <f>P34+P40</f>
        <v>0</v>
      </c>
      <c r="Q33" s="48">
        <f>Q34+Q40</f>
        <v>0</v>
      </c>
      <c r="R33" s="48">
        <v>21856214.649999999</v>
      </c>
      <c r="S33" s="50">
        <f>O33/H33</f>
        <v>5222.5569302918375</v>
      </c>
      <c r="T33" s="50">
        <f>MAX(T34:T40)</f>
        <v>5633.9843169275355</v>
      </c>
    </row>
    <row r="34" spans="1:20" ht="26.25" x14ac:dyDescent="0.4">
      <c r="A34" s="51">
        <v>1</v>
      </c>
      <c r="B34" s="52" t="s">
        <v>100</v>
      </c>
      <c r="C34" s="47">
        <v>1981</v>
      </c>
      <c r="D34" s="47">
        <v>2016</v>
      </c>
      <c r="E34" s="52" t="s">
        <v>90</v>
      </c>
      <c r="F34" s="47">
        <v>5</v>
      </c>
      <c r="G34" s="47" t="s">
        <v>112</v>
      </c>
      <c r="H34" s="48">
        <v>3982.4</v>
      </c>
      <c r="I34" s="48">
        <v>3501.5</v>
      </c>
      <c r="J34" s="48">
        <v>3375.6</v>
      </c>
      <c r="K34" s="49">
        <v>165</v>
      </c>
      <c r="L34" s="47" t="s">
        <v>105</v>
      </c>
      <c r="M34" s="47" t="s">
        <v>89</v>
      </c>
      <c r="N34" s="15" t="s">
        <v>91</v>
      </c>
      <c r="O34" s="50">
        <v>7550257.2599999998</v>
      </c>
      <c r="P34" s="50">
        <v>0</v>
      </c>
      <c r="Q34" s="50">
        <v>0</v>
      </c>
      <c r="R34" s="50">
        <v>7550257.2599999998</v>
      </c>
      <c r="S34" s="50">
        <v>1895.9063027320208</v>
      </c>
      <c r="T34" s="50">
        <v>4630.9400000000005</v>
      </c>
    </row>
    <row r="35" spans="1:20" ht="26.25" x14ac:dyDescent="0.4">
      <c r="A35" s="51">
        <v>2</v>
      </c>
      <c r="B35" s="52" t="s">
        <v>101</v>
      </c>
      <c r="C35" s="47">
        <v>1999</v>
      </c>
      <c r="D35" s="47">
        <v>2016</v>
      </c>
      <c r="E35" s="52" t="s">
        <v>90</v>
      </c>
      <c r="F35" s="47">
        <v>9</v>
      </c>
      <c r="G35" s="47" t="s">
        <v>113</v>
      </c>
      <c r="H35" s="48">
        <v>9730.2999999999993</v>
      </c>
      <c r="I35" s="48">
        <v>8665.1</v>
      </c>
      <c r="J35" s="48">
        <v>8342.7000000000007</v>
      </c>
      <c r="K35" s="49">
        <v>382</v>
      </c>
      <c r="L35" s="47" t="s">
        <v>105</v>
      </c>
      <c r="M35" s="47" t="s">
        <v>89</v>
      </c>
      <c r="N35" s="15" t="s">
        <v>91</v>
      </c>
      <c r="O35" s="50">
        <v>23989303.219999999</v>
      </c>
      <c r="P35" s="50">
        <v>0</v>
      </c>
      <c r="Q35" s="50">
        <v>0</v>
      </c>
      <c r="R35" s="50">
        <v>23989303.219999999</v>
      </c>
      <c r="S35" s="50">
        <v>2465.4227742207331</v>
      </c>
      <c r="T35" s="50">
        <v>5633.9843169275355</v>
      </c>
    </row>
    <row r="36" spans="1:20" ht="26.25" x14ac:dyDescent="0.4">
      <c r="A36" s="51">
        <v>3</v>
      </c>
      <c r="B36" s="52" t="s">
        <v>99</v>
      </c>
      <c r="C36" s="47">
        <v>1973</v>
      </c>
      <c r="D36" s="47">
        <v>2017</v>
      </c>
      <c r="E36" s="52" t="s">
        <v>106</v>
      </c>
      <c r="F36" s="47">
        <v>5</v>
      </c>
      <c r="G36" s="47" t="s">
        <v>112</v>
      </c>
      <c r="H36" s="48">
        <v>3822.6</v>
      </c>
      <c r="I36" s="48">
        <v>3360.4</v>
      </c>
      <c r="J36" s="48">
        <v>3360.4</v>
      </c>
      <c r="K36" s="49">
        <v>155</v>
      </c>
      <c r="L36" s="47" t="s">
        <v>105</v>
      </c>
      <c r="M36" s="47" t="s">
        <v>89</v>
      </c>
      <c r="N36" s="15" t="s">
        <v>108</v>
      </c>
      <c r="O36" s="50">
        <v>6936710</v>
      </c>
      <c r="P36" s="50">
        <v>0</v>
      </c>
      <c r="Q36" s="50">
        <v>0</v>
      </c>
      <c r="R36" s="50">
        <v>6936710</v>
      </c>
      <c r="S36" s="50">
        <v>1814.6575629152933</v>
      </c>
      <c r="T36" s="50">
        <v>5055.7957173128234</v>
      </c>
    </row>
    <row r="37" spans="1:20" ht="26.25" x14ac:dyDescent="0.4">
      <c r="A37" s="51">
        <v>4</v>
      </c>
      <c r="B37" s="52" t="s">
        <v>114</v>
      </c>
      <c r="C37" s="47">
        <v>2004</v>
      </c>
      <c r="D37" s="47"/>
      <c r="E37" s="52" t="s">
        <v>106</v>
      </c>
      <c r="F37" s="47" t="s">
        <v>112</v>
      </c>
      <c r="G37" s="47" t="s">
        <v>112</v>
      </c>
      <c r="H37" s="48">
        <v>6988.9</v>
      </c>
      <c r="I37" s="48">
        <v>6308.3</v>
      </c>
      <c r="J37" s="48">
        <v>6308.3</v>
      </c>
      <c r="K37" s="49">
        <v>305</v>
      </c>
      <c r="L37" s="47" t="s">
        <v>105</v>
      </c>
      <c r="M37" s="47" t="s">
        <v>89</v>
      </c>
      <c r="N37" s="15" t="s">
        <v>91</v>
      </c>
      <c r="O37" s="50">
        <v>18366688.550000001</v>
      </c>
      <c r="P37" s="50">
        <v>0</v>
      </c>
      <c r="Q37" s="50">
        <v>0</v>
      </c>
      <c r="R37" s="50">
        <v>18366688.550000001</v>
      </c>
      <c r="S37" s="50">
        <v>2627.9798752307233</v>
      </c>
      <c r="T37" s="50">
        <v>2740.6032308374711</v>
      </c>
    </row>
    <row r="38" spans="1:20" ht="26.25" x14ac:dyDescent="0.4">
      <c r="A38" s="51">
        <v>5</v>
      </c>
      <c r="B38" s="52" t="s">
        <v>98</v>
      </c>
      <c r="C38" s="47">
        <v>1981</v>
      </c>
      <c r="D38" s="47">
        <v>2015</v>
      </c>
      <c r="E38" s="52" t="s">
        <v>106</v>
      </c>
      <c r="F38" s="47">
        <v>5</v>
      </c>
      <c r="G38" s="47" t="s">
        <v>112</v>
      </c>
      <c r="H38" s="48">
        <v>3965.2</v>
      </c>
      <c r="I38" s="48">
        <v>3485.8</v>
      </c>
      <c r="J38" s="48">
        <v>3424</v>
      </c>
      <c r="K38" s="49">
        <v>178</v>
      </c>
      <c r="L38" s="47" t="s">
        <v>105</v>
      </c>
      <c r="M38" s="47" t="s">
        <v>89</v>
      </c>
      <c r="N38" s="15" t="s">
        <v>108</v>
      </c>
      <c r="O38" s="50">
        <v>7442028.3499999996</v>
      </c>
      <c r="P38" s="50">
        <v>0</v>
      </c>
      <c r="Q38" s="50">
        <v>0</v>
      </c>
      <c r="R38" s="50">
        <v>7442028.3499999996</v>
      </c>
      <c r="S38" s="50">
        <v>1876.8355568445475</v>
      </c>
      <c r="T38" s="50">
        <v>4630.9400000000005</v>
      </c>
    </row>
    <row r="39" spans="1:20" ht="26.25" x14ac:dyDescent="0.4">
      <c r="A39" s="51">
        <v>6</v>
      </c>
      <c r="B39" s="52" t="s">
        <v>110</v>
      </c>
      <c r="C39" s="47">
        <v>1975</v>
      </c>
      <c r="D39" s="47"/>
      <c r="E39" s="52" t="s">
        <v>106</v>
      </c>
      <c r="F39" s="47" t="s">
        <v>112</v>
      </c>
      <c r="G39" s="47" t="s">
        <v>112</v>
      </c>
      <c r="H39" s="48">
        <v>5911.9</v>
      </c>
      <c r="I39" s="48">
        <v>3394.8</v>
      </c>
      <c r="J39" s="48">
        <v>3394.8</v>
      </c>
      <c r="K39" s="49">
        <v>170</v>
      </c>
      <c r="L39" s="47" t="s">
        <v>105</v>
      </c>
      <c r="M39" s="47" t="s">
        <v>89</v>
      </c>
      <c r="N39" s="15" t="s">
        <v>91</v>
      </c>
      <c r="O39" s="50">
        <v>5812472.5700000003</v>
      </c>
      <c r="P39" s="50">
        <v>0</v>
      </c>
      <c r="Q39" s="50">
        <v>0</v>
      </c>
      <c r="R39" s="50">
        <v>5812472.5700000003</v>
      </c>
      <c r="S39" s="50">
        <v>983.18181464503812</v>
      </c>
      <c r="T39" s="50">
        <v>3295.4442580219556</v>
      </c>
    </row>
    <row r="40" spans="1:20" ht="26.25" x14ac:dyDescent="0.4">
      <c r="A40" s="51">
        <v>7</v>
      </c>
      <c r="B40" s="52" t="s">
        <v>94</v>
      </c>
      <c r="C40" s="47">
        <v>1995</v>
      </c>
      <c r="D40" s="47">
        <v>2015</v>
      </c>
      <c r="E40" s="52" t="s">
        <v>90</v>
      </c>
      <c r="F40" s="47">
        <v>9</v>
      </c>
      <c r="G40" s="47" t="s">
        <v>112</v>
      </c>
      <c r="H40" s="48">
        <v>12180.7</v>
      </c>
      <c r="I40" s="48">
        <v>10849.3</v>
      </c>
      <c r="J40" s="48">
        <v>10849.3</v>
      </c>
      <c r="K40" s="49">
        <v>500</v>
      </c>
      <c r="L40" s="47" t="s">
        <v>105</v>
      </c>
      <c r="M40" s="47" t="s">
        <v>89</v>
      </c>
      <c r="N40" s="15" t="s">
        <v>91</v>
      </c>
      <c r="O40" s="50">
        <v>14315249.970000001</v>
      </c>
      <c r="P40" s="50">
        <v>0</v>
      </c>
      <c r="Q40" s="50">
        <v>0</v>
      </c>
      <c r="R40" s="50">
        <v>14315249.970000001</v>
      </c>
      <c r="S40" s="50">
        <v>1175.2403367622551</v>
      </c>
      <c r="T40" s="50">
        <v>5506.3531291305089</v>
      </c>
    </row>
    <row r="44" spans="1:20" ht="30.75" x14ac:dyDescent="0.45">
      <c r="A44" s="12" t="s">
        <v>141</v>
      </c>
    </row>
    <row r="45" spans="1:20" ht="26.25" x14ac:dyDescent="0.4">
      <c r="A45" s="43"/>
    </row>
  </sheetData>
  <mergeCells count="30">
    <mergeCell ref="A33:B33"/>
    <mergeCell ref="M1:T1"/>
    <mergeCell ref="M2:T3"/>
    <mergeCell ref="A4:T4"/>
    <mergeCell ref="A10:B10"/>
    <mergeCell ref="A16:B16"/>
    <mergeCell ref="A5:A8"/>
    <mergeCell ref="B5:B8"/>
    <mergeCell ref="C5:D5"/>
    <mergeCell ref="E5:E8"/>
    <mergeCell ref="F5:F8"/>
    <mergeCell ref="C6:C8"/>
    <mergeCell ref="D6:D8"/>
    <mergeCell ref="O9:R9"/>
    <mergeCell ref="O5:R5"/>
    <mergeCell ref="S5:S7"/>
    <mergeCell ref="T5:T7"/>
    <mergeCell ref="P6:P7"/>
    <mergeCell ref="Q6:Q7"/>
    <mergeCell ref="G5:G8"/>
    <mergeCell ref="R6:R7"/>
    <mergeCell ref="H5:H7"/>
    <mergeCell ref="I6:I7"/>
    <mergeCell ref="J6:J7"/>
    <mergeCell ref="O6:O7"/>
    <mergeCell ref="I5:J5"/>
    <mergeCell ref="K5:K7"/>
    <mergeCell ref="L5:L8"/>
    <mergeCell ref="M5:M8"/>
    <mergeCell ref="N5:N8"/>
  </mergeCells>
  <pageMargins left="0.7" right="0.7" top="0.75" bottom="0.75" header="0.3" footer="0.3"/>
  <pageSetup paperSize="9" scale="2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="80" zoomScaleNormal="80" workbookViewId="0">
      <selection activeCell="I16" sqref="I16"/>
    </sheetView>
  </sheetViews>
  <sheetFormatPr defaultRowHeight="15" x14ac:dyDescent="0.25"/>
  <cols>
    <col min="1" max="1" width="22.28515625" customWidth="1"/>
    <col min="2" max="2" width="48.140625" customWidth="1"/>
    <col min="3" max="3" width="30.85546875" customWidth="1"/>
  </cols>
  <sheetData>
    <row r="1" spans="1:3" ht="18.75" x14ac:dyDescent="0.25">
      <c r="B1" s="131" t="s">
        <v>135</v>
      </c>
      <c r="C1" s="131"/>
    </row>
    <row r="2" spans="1:3" ht="15.75" x14ac:dyDescent="0.25">
      <c r="B2" s="132" t="s">
        <v>136</v>
      </c>
      <c r="C2" s="132"/>
    </row>
    <row r="3" spans="1:3" ht="82.5" customHeight="1" x14ac:dyDescent="0.25">
      <c r="B3" s="133" t="s">
        <v>146</v>
      </c>
      <c r="C3" s="133"/>
    </row>
    <row r="5" spans="1:3" ht="102" customHeight="1" x14ac:dyDescent="0.25">
      <c r="A5" s="134" t="s">
        <v>137</v>
      </c>
      <c r="B5" s="134"/>
      <c r="C5" s="134"/>
    </row>
    <row r="7" spans="1:3" ht="37.5" x14ac:dyDescent="0.25">
      <c r="A7" s="129" t="s">
        <v>58</v>
      </c>
      <c r="B7" s="130"/>
      <c r="C7" s="1" t="s">
        <v>59</v>
      </c>
    </row>
    <row r="8" spans="1:3" ht="18.75" x14ac:dyDescent="0.3">
      <c r="A8" s="127" t="s">
        <v>60</v>
      </c>
      <c r="B8" s="128"/>
      <c r="C8" s="2">
        <v>11570369.789999999</v>
      </c>
    </row>
    <row r="9" spans="1:3" ht="18.75" x14ac:dyDescent="0.3">
      <c r="A9" s="127" t="s">
        <v>61</v>
      </c>
      <c r="B9" s="128"/>
      <c r="C9" s="2">
        <v>0</v>
      </c>
    </row>
    <row r="10" spans="1:3" ht="18.75" x14ac:dyDescent="0.3">
      <c r="A10" s="127" t="s">
        <v>62</v>
      </c>
      <c r="B10" s="128"/>
      <c r="C10" s="2">
        <v>0</v>
      </c>
    </row>
    <row r="11" spans="1:3" ht="18.75" x14ac:dyDescent="0.3">
      <c r="A11" s="127" t="s">
        <v>63</v>
      </c>
      <c r="B11" s="128"/>
      <c r="C11" s="2">
        <v>0</v>
      </c>
    </row>
    <row r="12" spans="1:3" ht="18.75" x14ac:dyDescent="0.3">
      <c r="A12" s="127" t="s">
        <v>64</v>
      </c>
      <c r="B12" s="128"/>
      <c r="C12" s="2">
        <f>C8-C9-C10-C11</f>
        <v>11570369.789999999</v>
      </c>
    </row>
    <row r="13" spans="1:3" ht="37.5" x14ac:dyDescent="0.25">
      <c r="A13" s="129" t="s">
        <v>58</v>
      </c>
      <c r="B13" s="130"/>
      <c r="C13" s="1" t="s">
        <v>65</v>
      </c>
    </row>
    <row r="14" spans="1:3" ht="18.75" x14ac:dyDescent="0.3">
      <c r="A14" s="127" t="s">
        <v>60</v>
      </c>
      <c r="B14" s="128"/>
      <c r="C14" s="2">
        <v>107485374.20999999</v>
      </c>
    </row>
    <row r="15" spans="1:3" ht="18.75" x14ac:dyDescent="0.3">
      <c r="A15" s="127" t="s">
        <v>61</v>
      </c>
      <c r="B15" s="128"/>
      <c r="C15" s="2">
        <v>0</v>
      </c>
    </row>
    <row r="16" spans="1:3" ht="18.75" x14ac:dyDescent="0.3">
      <c r="A16" s="127" t="s">
        <v>62</v>
      </c>
      <c r="B16" s="128"/>
      <c r="C16" s="2">
        <v>4146432</v>
      </c>
    </row>
    <row r="17" spans="1:3" ht="18.75" x14ac:dyDescent="0.3">
      <c r="A17" s="127" t="s">
        <v>63</v>
      </c>
      <c r="B17" s="128"/>
      <c r="C17" s="2">
        <v>0</v>
      </c>
    </row>
    <row r="18" spans="1:3" ht="18.75" x14ac:dyDescent="0.3">
      <c r="A18" s="127" t="s">
        <v>64</v>
      </c>
      <c r="B18" s="128"/>
      <c r="C18" s="2">
        <f>C14-C15-C16-C17</f>
        <v>103338942.20999999</v>
      </c>
    </row>
    <row r="19" spans="1:3" ht="37.5" x14ac:dyDescent="0.25">
      <c r="A19" s="129" t="s">
        <v>58</v>
      </c>
      <c r="B19" s="130"/>
      <c r="C19" s="1" t="s">
        <v>66</v>
      </c>
    </row>
    <row r="20" spans="1:3" ht="18.75" x14ac:dyDescent="0.3">
      <c r="A20" s="127" t="s">
        <v>60</v>
      </c>
      <c r="B20" s="128"/>
      <c r="C20" s="2">
        <v>84412709.920000002</v>
      </c>
    </row>
    <row r="21" spans="1:3" ht="18.75" x14ac:dyDescent="0.3">
      <c r="A21" s="127" t="s">
        <v>61</v>
      </c>
      <c r="B21" s="128"/>
      <c r="C21" s="2">
        <v>0</v>
      </c>
    </row>
    <row r="22" spans="1:3" ht="18.75" x14ac:dyDescent="0.3">
      <c r="A22" s="127" t="s">
        <v>62</v>
      </c>
      <c r="B22" s="128"/>
      <c r="C22" s="2">
        <v>0</v>
      </c>
    </row>
    <row r="23" spans="1:3" ht="18.75" x14ac:dyDescent="0.3">
      <c r="A23" s="127" t="s">
        <v>63</v>
      </c>
      <c r="B23" s="128"/>
      <c r="C23" s="2">
        <v>0</v>
      </c>
    </row>
    <row r="24" spans="1:3" ht="18.75" x14ac:dyDescent="0.3">
      <c r="A24" s="127" t="s">
        <v>64</v>
      </c>
      <c r="B24" s="128"/>
      <c r="C24" s="2">
        <f>C20-C21-C22-C23</f>
        <v>84412709.920000002</v>
      </c>
    </row>
    <row r="25" spans="1:3" ht="37.5" x14ac:dyDescent="0.25">
      <c r="A25" s="129" t="s">
        <v>67</v>
      </c>
      <c r="B25" s="130"/>
      <c r="C25" s="1" t="s">
        <v>68</v>
      </c>
    </row>
    <row r="26" spans="1:3" ht="18.75" x14ac:dyDescent="0.3">
      <c r="A26" s="127" t="s">
        <v>60</v>
      </c>
      <c r="B26" s="128"/>
      <c r="C26" s="2">
        <v>0</v>
      </c>
    </row>
    <row r="27" spans="1:3" ht="18.75" x14ac:dyDescent="0.3">
      <c r="A27" s="127" t="s">
        <v>62</v>
      </c>
      <c r="B27" s="128"/>
      <c r="C27" s="2">
        <v>0</v>
      </c>
    </row>
    <row r="28" spans="1:3" ht="18.75" x14ac:dyDescent="0.3">
      <c r="A28" s="127" t="s">
        <v>63</v>
      </c>
      <c r="B28" s="128"/>
      <c r="C28" s="2">
        <v>0</v>
      </c>
    </row>
    <row r="29" spans="1:3" ht="18.75" x14ac:dyDescent="0.3">
      <c r="A29" s="127" t="s">
        <v>64</v>
      </c>
      <c r="B29" s="128"/>
      <c r="C29" s="2">
        <v>0</v>
      </c>
    </row>
    <row r="31" spans="1:3" ht="15.75" x14ac:dyDescent="0.25">
      <c r="A31" s="54" t="s">
        <v>142</v>
      </c>
    </row>
    <row r="32" spans="1:3" ht="15.75" x14ac:dyDescent="0.25">
      <c r="A32" s="54" t="s">
        <v>143</v>
      </c>
    </row>
  </sheetData>
  <mergeCells count="27">
    <mergeCell ref="B1:C1"/>
    <mergeCell ref="B2:C2"/>
    <mergeCell ref="B3:C3"/>
    <mergeCell ref="A5:C5"/>
    <mergeCell ref="A17:B17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topLeftCell="K1" zoomScale="70" zoomScaleNormal="70" workbookViewId="0">
      <selection activeCell="AB9" sqref="AB9"/>
    </sheetView>
  </sheetViews>
  <sheetFormatPr defaultRowHeight="15" x14ac:dyDescent="0.25"/>
  <cols>
    <col min="1" max="1" width="13.85546875" customWidth="1"/>
    <col min="2" max="2" width="34.42578125" style="3" customWidth="1"/>
    <col min="3" max="3" width="27.140625" style="3" customWidth="1"/>
    <col min="4" max="4" width="22.5703125" style="3" customWidth="1"/>
    <col min="5" max="5" width="21.85546875" style="3" customWidth="1"/>
    <col min="6" max="13" width="13.7109375" style="3" customWidth="1"/>
    <col min="14" max="14" width="19.85546875" style="3" customWidth="1"/>
    <col min="15" max="15" width="24.140625" style="3" customWidth="1"/>
    <col min="16" max="29" width="13.140625" style="3" customWidth="1"/>
    <col min="30" max="30" width="17.85546875" style="3" customWidth="1"/>
    <col min="31" max="32" width="13.140625" style="3" customWidth="1"/>
    <col min="33" max="35" width="19.85546875" style="3" customWidth="1"/>
  </cols>
  <sheetData>
    <row r="1" spans="1:35" ht="180.75" customHeight="1" x14ac:dyDescent="0.25">
      <c r="X1" s="148" t="s">
        <v>147</v>
      </c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</row>
    <row r="2" spans="1:35" ht="60.75" customHeight="1" x14ac:dyDescent="0.25"/>
    <row r="3" spans="1:35" ht="147" customHeight="1" x14ac:dyDescent="0.25">
      <c r="A3" s="147" t="s">
        <v>138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5" ht="45.75" x14ac:dyDescent="0.25">
      <c r="A4" s="149" t="s">
        <v>139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</row>
    <row r="5" spans="1:35" ht="26.25" x14ac:dyDescent="0.25">
      <c r="A5" s="153" t="s">
        <v>0</v>
      </c>
      <c r="B5" s="154" t="s">
        <v>1</v>
      </c>
      <c r="C5" s="154" t="s">
        <v>69</v>
      </c>
      <c r="D5" s="155" t="s">
        <v>70</v>
      </c>
      <c r="E5" s="158" t="s">
        <v>2</v>
      </c>
      <c r="F5" s="154" t="s">
        <v>34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46" t="s">
        <v>3</v>
      </c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35" t="s">
        <v>4</v>
      </c>
      <c r="AH5" s="135" t="s">
        <v>5</v>
      </c>
      <c r="AI5" s="135" t="s">
        <v>6</v>
      </c>
    </row>
    <row r="6" spans="1:35" ht="26.25" x14ac:dyDescent="0.25">
      <c r="A6" s="153"/>
      <c r="B6" s="154"/>
      <c r="C6" s="154"/>
      <c r="D6" s="156"/>
      <c r="E6" s="159"/>
      <c r="F6" s="154" t="s">
        <v>7</v>
      </c>
      <c r="G6" s="154"/>
      <c r="H6" s="154"/>
      <c r="I6" s="154"/>
      <c r="J6" s="154"/>
      <c r="K6" s="154"/>
      <c r="L6" s="142" t="s">
        <v>8</v>
      </c>
      <c r="M6" s="143"/>
      <c r="N6" s="142" t="s">
        <v>9</v>
      </c>
      <c r="O6" s="143"/>
      <c r="P6" s="142" t="s">
        <v>10</v>
      </c>
      <c r="Q6" s="143"/>
      <c r="R6" s="142" t="s">
        <v>11</v>
      </c>
      <c r="S6" s="143"/>
      <c r="T6" s="142" t="s">
        <v>12</v>
      </c>
      <c r="U6" s="143"/>
      <c r="V6" s="138" t="s">
        <v>13</v>
      </c>
      <c r="W6" s="138" t="s">
        <v>71</v>
      </c>
      <c r="X6" s="138" t="s">
        <v>15</v>
      </c>
      <c r="Y6" s="138" t="s">
        <v>16</v>
      </c>
      <c r="Z6" s="138" t="s">
        <v>17</v>
      </c>
      <c r="AA6" s="138" t="s">
        <v>72</v>
      </c>
      <c r="AB6" s="138" t="s">
        <v>73</v>
      </c>
      <c r="AC6" s="138" t="s">
        <v>74</v>
      </c>
      <c r="AD6" s="140" t="s">
        <v>21</v>
      </c>
      <c r="AE6" s="140" t="s">
        <v>22</v>
      </c>
      <c r="AF6" s="140" t="s">
        <v>75</v>
      </c>
      <c r="AG6" s="136"/>
      <c r="AH6" s="136"/>
      <c r="AI6" s="136"/>
    </row>
    <row r="7" spans="1:35" ht="172.5" x14ac:dyDescent="0.25">
      <c r="A7" s="153"/>
      <c r="B7" s="154"/>
      <c r="C7" s="154"/>
      <c r="D7" s="157"/>
      <c r="E7" s="160"/>
      <c r="F7" s="56" t="s">
        <v>24</v>
      </c>
      <c r="G7" s="56" t="s">
        <v>25</v>
      </c>
      <c r="H7" s="56" t="s">
        <v>26</v>
      </c>
      <c r="I7" s="56" t="s">
        <v>27</v>
      </c>
      <c r="J7" s="56" t="s">
        <v>28</v>
      </c>
      <c r="K7" s="56" t="s">
        <v>29</v>
      </c>
      <c r="L7" s="144"/>
      <c r="M7" s="145"/>
      <c r="N7" s="144"/>
      <c r="O7" s="145"/>
      <c r="P7" s="144"/>
      <c r="Q7" s="145"/>
      <c r="R7" s="144"/>
      <c r="S7" s="145"/>
      <c r="T7" s="144"/>
      <c r="U7" s="145"/>
      <c r="V7" s="139"/>
      <c r="W7" s="139"/>
      <c r="X7" s="139"/>
      <c r="Y7" s="139"/>
      <c r="Z7" s="139"/>
      <c r="AA7" s="139"/>
      <c r="AB7" s="139"/>
      <c r="AC7" s="139"/>
      <c r="AD7" s="141"/>
      <c r="AE7" s="141"/>
      <c r="AF7" s="141"/>
      <c r="AG7" s="136"/>
      <c r="AH7" s="136"/>
      <c r="AI7" s="136"/>
    </row>
    <row r="8" spans="1:35" ht="26.25" x14ac:dyDescent="0.25">
      <c r="A8" s="153"/>
      <c r="B8" s="154"/>
      <c r="C8" s="154"/>
      <c r="D8" s="15" t="s">
        <v>76</v>
      </c>
      <c r="E8" s="14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31</v>
      </c>
      <c r="M8" s="15" t="s">
        <v>30</v>
      </c>
      <c r="N8" s="15" t="s">
        <v>32</v>
      </c>
      <c r="O8" s="15" t="s">
        <v>30</v>
      </c>
      <c r="P8" s="15" t="s">
        <v>32</v>
      </c>
      <c r="Q8" s="15" t="s">
        <v>30</v>
      </c>
      <c r="R8" s="15" t="s">
        <v>32</v>
      </c>
      <c r="S8" s="15" t="s">
        <v>30</v>
      </c>
      <c r="T8" s="15" t="s">
        <v>33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5" t="s">
        <v>30</v>
      </c>
      <c r="AA8" s="15" t="s">
        <v>30</v>
      </c>
      <c r="AB8" s="15" t="s">
        <v>30</v>
      </c>
      <c r="AC8" s="15" t="s">
        <v>30</v>
      </c>
      <c r="AD8" s="15" t="s">
        <v>30</v>
      </c>
      <c r="AE8" s="15" t="s">
        <v>30</v>
      </c>
      <c r="AF8" s="15" t="s">
        <v>30</v>
      </c>
      <c r="AG8" s="137"/>
      <c r="AH8" s="137"/>
      <c r="AI8" s="137"/>
    </row>
    <row r="9" spans="1:35" ht="26.25" x14ac:dyDescent="0.4">
      <c r="A9" s="57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21">
        <v>21</v>
      </c>
      <c r="V9" s="21">
        <v>22</v>
      </c>
      <c r="W9" s="21">
        <v>23</v>
      </c>
      <c r="X9" s="21">
        <v>24</v>
      </c>
      <c r="Y9" s="21">
        <v>25</v>
      </c>
      <c r="Z9" s="21">
        <v>26</v>
      </c>
      <c r="AA9" s="21">
        <v>27</v>
      </c>
      <c r="AB9" s="21">
        <v>28</v>
      </c>
      <c r="AC9" s="21">
        <v>29</v>
      </c>
      <c r="AD9" s="21">
        <v>30</v>
      </c>
      <c r="AE9" s="21">
        <v>31</v>
      </c>
      <c r="AF9" s="21">
        <v>32</v>
      </c>
      <c r="AG9" s="21">
        <v>33</v>
      </c>
      <c r="AH9" s="21">
        <v>34</v>
      </c>
      <c r="AI9" s="21">
        <v>35</v>
      </c>
    </row>
    <row r="10" spans="1:35" ht="26.25" x14ac:dyDescent="0.25">
      <c r="A10" s="152" t="s">
        <v>78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</row>
    <row r="11" spans="1:35" ht="63" customHeight="1" x14ac:dyDescent="0.4">
      <c r="A11" s="150" t="s">
        <v>81</v>
      </c>
      <c r="B11" s="151"/>
      <c r="C11" s="58" t="s">
        <v>79</v>
      </c>
      <c r="D11" s="59">
        <f>AVERAGE(D12:D17)</f>
        <v>0.89380629497361996</v>
      </c>
      <c r="E11" s="19">
        <f>SUM(E12:E17)</f>
        <v>1550578.68</v>
      </c>
      <c r="F11" s="19">
        <f t="shared" ref="F11:AF11" si="0">SUM(F12:F17)</f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20">
        <f t="shared" si="0"/>
        <v>0</v>
      </c>
      <c r="M11" s="19">
        <f t="shared" si="0"/>
        <v>0</v>
      </c>
      <c r="N11" s="19">
        <f t="shared" si="0"/>
        <v>6063.4000000000005</v>
      </c>
      <c r="O11" s="19">
        <f>SUM(O12:O17)</f>
        <v>1527663.73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22914.949999999997</v>
      </c>
      <c r="AE11" s="19">
        <f t="shared" si="0"/>
        <v>0</v>
      </c>
      <c r="AF11" s="19">
        <f t="shared" si="0"/>
        <v>0</v>
      </c>
      <c r="AG11" s="53" t="s">
        <v>79</v>
      </c>
      <c r="AH11" s="53" t="s">
        <v>79</v>
      </c>
      <c r="AI11" s="53" t="s">
        <v>79</v>
      </c>
    </row>
    <row r="12" spans="1:35" ht="52.5" x14ac:dyDescent="0.4">
      <c r="A12" s="51">
        <v>1</v>
      </c>
      <c r="B12" s="60" t="s">
        <v>82</v>
      </c>
      <c r="C12" s="21" t="s">
        <v>109</v>
      </c>
      <c r="D12" s="59">
        <v>0.9054350997618551</v>
      </c>
      <c r="E12" s="19">
        <v>382556.25999999995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5">
        <v>0</v>
      </c>
      <c r="M12" s="19">
        <v>0</v>
      </c>
      <c r="N12" s="19">
        <v>1160.0999999999999</v>
      </c>
      <c r="O12" s="19">
        <v>376902.72</v>
      </c>
      <c r="P12" s="19">
        <v>0</v>
      </c>
      <c r="Q12" s="19">
        <v>0</v>
      </c>
      <c r="R12" s="19">
        <v>0</v>
      </c>
      <c r="S12" s="61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5653.54</v>
      </c>
      <c r="AE12" s="19">
        <v>0</v>
      </c>
      <c r="AF12" s="19">
        <v>0</v>
      </c>
      <c r="AG12" s="53" t="s">
        <v>80</v>
      </c>
      <c r="AH12" s="53">
        <v>2020</v>
      </c>
      <c r="AI12" s="53">
        <v>2020</v>
      </c>
    </row>
    <row r="13" spans="1:35" ht="52.5" x14ac:dyDescent="0.4">
      <c r="A13" s="51">
        <v>2</v>
      </c>
      <c r="B13" s="60" t="s">
        <v>83</v>
      </c>
      <c r="C13" s="21" t="s">
        <v>109</v>
      </c>
      <c r="D13" s="59">
        <v>0.87345236547698324</v>
      </c>
      <c r="E13" s="19">
        <v>381284.05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5">
        <v>0</v>
      </c>
      <c r="M13" s="19">
        <v>0</v>
      </c>
      <c r="N13" s="19">
        <v>1192.7</v>
      </c>
      <c r="O13" s="19">
        <v>375649.31</v>
      </c>
      <c r="P13" s="19">
        <v>0</v>
      </c>
      <c r="Q13" s="19">
        <v>0</v>
      </c>
      <c r="R13" s="19">
        <v>0</v>
      </c>
      <c r="S13" s="61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5634.74</v>
      </c>
      <c r="AE13" s="19">
        <v>0</v>
      </c>
      <c r="AF13" s="19">
        <v>0</v>
      </c>
      <c r="AG13" s="53" t="s">
        <v>80</v>
      </c>
      <c r="AH13" s="53">
        <v>2020</v>
      </c>
      <c r="AI13" s="53">
        <v>2020</v>
      </c>
    </row>
    <row r="14" spans="1:35" ht="52.5" x14ac:dyDescent="0.4">
      <c r="A14" s="51">
        <v>3</v>
      </c>
      <c r="B14" s="60" t="s">
        <v>84</v>
      </c>
      <c r="C14" s="21" t="s">
        <v>109</v>
      </c>
      <c r="D14" s="59">
        <v>0.86236529068576662</v>
      </c>
      <c r="E14" s="19">
        <v>292385.17000000004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5">
        <v>0</v>
      </c>
      <c r="M14" s="19">
        <v>0</v>
      </c>
      <c r="N14" s="19">
        <v>1207</v>
      </c>
      <c r="O14" s="19">
        <v>288064.21000000002</v>
      </c>
      <c r="P14" s="19">
        <v>0</v>
      </c>
      <c r="Q14" s="19">
        <v>0</v>
      </c>
      <c r="R14" s="19">
        <v>0</v>
      </c>
      <c r="S14" s="61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4320.96</v>
      </c>
      <c r="AE14" s="19">
        <v>0</v>
      </c>
      <c r="AF14" s="19">
        <v>0</v>
      </c>
      <c r="AG14" s="53" t="s">
        <v>80</v>
      </c>
      <c r="AH14" s="53">
        <v>2020</v>
      </c>
      <c r="AI14" s="53">
        <v>2020</v>
      </c>
    </row>
    <row r="15" spans="1:35" ht="52.5" x14ac:dyDescent="0.4">
      <c r="A15" s="51">
        <v>4</v>
      </c>
      <c r="B15" s="60" t="s">
        <v>85</v>
      </c>
      <c r="C15" s="21" t="s">
        <v>109</v>
      </c>
      <c r="D15" s="59">
        <v>0.85951459937778774</v>
      </c>
      <c r="E15" s="19">
        <v>292385.17000000004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5">
        <v>0</v>
      </c>
      <c r="M15" s="19">
        <v>0</v>
      </c>
      <c r="N15" s="19">
        <v>1206</v>
      </c>
      <c r="O15" s="19">
        <v>288064.21000000002</v>
      </c>
      <c r="P15" s="19">
        <v>0</v>
      </c>
      <c r="Q15" s="19">
        <v>0</v>
      </c>
      <c r="R15" s="19">
        <v>0</v>
      </c>
      <c r="S15" s="61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4320.96</v>
      </c>
      <c r="AE15" s="19">
        <v>0</v>
      </c>
      <c r="AF15" s="19">
        <v>0</v>
      </c>
      <c r="AG15" s="53" t="s">
        <v>80</v>
      </c>
      <c r="AH15" s="53">
        <v>2020</v>
      </c>
      <c r="AI15" s="53">
        <v>2020</v>
      </c>
    </row>
    <row r="16" spans="1:35" ht="52.5" x14ac:dyDescent="0.4">
      <c r="A16" s="51">
        <v>5</v>
      </c>
      <c r="B16" s="60" t="s">
        <v>86</v>
      </c>
      <c r="C16" s="21" t="s">
        <v>109</v>
      </c>
      <c r="D16" s="59">
        <v>0.89797041453932691</v>
      </c>
      <c r="E16" s="19">
        <v>193920.28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5">
        <v>0</v>
      </c>
      <c r="M16" s="19">
        <v>0</v>
      </c>
      <c r="N16" s="19">
        <v>516.6</v>
      </c>
      <c r="O16" s="19">
        <v>191054.46</v>
      </c>
      <c r="P16" s="19">
        <v>0</v>
      </c>
      <c r="Q16" s="19">
        <v>0</v>
      </c>
      <c r="R16" s="19">
        <v>0</v>
      </c>
      <c r="S16" s="61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2865.82</v>
      </c>
      <c r="AE16" s="19">
        <v>0</v>
      </c>
      <c r="AF16" s="19">
        <v>0</v>
      </c>
      <c r="AG16" s="53" t="s">
        <v>80</v>
      </c>
      <c r="AH16" s="53">
        <v>2020</v>
      </c>
      <c r="AI16" s="53">
        <v>2020</v>
      </c>
    </row>
    <row r="17" spans="1:35" ht="52.5" x14ac:dyDescent="0.4">
      <c r="A17" s="51">
        <v>6</v>
      </c>
      <c r="B17" s="60" t="s">
        <v>115</v>
      </c>
      <c r="C17" s="21">
        <v>2014</v>
      </c>
      <c r="D17" s="59">
        <v>0.96409999999999996</v>
      </c>
      <c r="E17" s="19">
        <v>8047.75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25">
        <v>0</v>
      </c>
      <c r="M17" s="19">
        <v>0</v>
      </c>
      <c r="N17" s="19">
        <v>781</v>
      </c>
      <c r="O17" s="19">
        <v>7928.82</v>
      </c>
      <c r="P17" s="19">
        <v>0</v>
      </c>
      <c r="Q17" s="19">
        <v>0</v>
      </c>
      <c r="R17" s="19">
        <v>0</v>
      </c>
      <c r="S17" s="61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118.93</v>
      </c>
      <c r="AE17" s="19">
        <v>0</v>
      </c>
      <c r="AF17" s="19">
        <v>0</v>
      </c>
      <c r="AG17" s="53" t="s">
        <v>80</v>
      </c>
      <c r="AH17" s="53">
        <v>2021</v>
      </c>
      <c r="AI17" s="53">
        <v>2021</v>
      </c>
    </row>
    <row r="18" spans="1:35" ht="26.25" x14ac:dyDescent="0.4">
      <c r="A18" s="77"/>
      <c r="B18" s="78"/>
      <c r="C18" s="79"/>
      <c r="D18" s="80"/>
      <c r="E18" s="39"/>
      <c r="F18" s="39"/>
      <c r="G18" s="39"/>
      <c r="H18" s="39"/>
      <c r="I18" s="39"/>
      <c r="J18" s="39"/>
      <c r="K18" s="39"/>
      <c r="L18" s="81"/>
      <c r="M18" s="39"/>
      <c r="N18" s="39"/>
      <c r="O18" s="39"/>
      <c r="P18" s="39"/>
      <c r="Q18" s="39"/>
      <c r="R18" s="39"/>
      <c r="S18" s="82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83"/>
      <c r="AH18" s="83"/>
      <c r="AI18" s="83"/>
    </row>
    <row r="19" spans="1:35" ht="26.25" x14ac:dyDescent="0.4">
      <c r="A19" s="77"/>
      <c r="B19" s="78"/>
      <c r="C19" s="79"/>
      <c r="D19" s="80"/>
      <c r="E19" s="39"/>
      <c r="F19" s="39"/>
      <c r="G19" s="39"/>
      <c r="H19" s="39"/>
      <c r="I19" s="39"/>
      <c r="J19" s="39"/>
      <c r="K19" s="39"/>
      <c r="L19" s="81"/>
      <c r="M19" s="39"/>
      <c r="N19" s="39"/>
      <c r="O19" s="39"/>
      <c r="P19" s="39"/>
      <c r="Q19" s="39"/>
      <c r="R19" s="39"/>
      <c r="S19" s="82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83"/>
      <c r="AH19" s="83"/>
      <c r="AI19" s="83"/>
    </row>
    <row r="20" spans="1:35" ht="26.25" x14ac:dyDescent="0.4">
      <c r="A20" s="77"/>
      <c r="B20" s="78"/>
      <c r="C20" s="79"/>
      <c r="D20" s="80"/>
      <c r="E20" s="39"/>
      <c r="F20" s="39"/>
      <c r="G20" s="39"/>
      <c r="H20" s="39"/>
      <c r="I20" s="39"/>
      <c r="J20" s="39"/>
      <c r="K20" s="39"/>
      <c r="L20" s="81"/>
      <c r="M20" s="39"/>
      <c r="N20" s="39"/>
      <c r="O20" s="39"/>
      <c r="P20" s="39"/>
      <c r="Q20" s="39"/>
      <c r="R20" s="39"/>
      <c r="S20" s="82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83"/>
      <c r="AH20" s="83"/>
      <c r="AI20" s="83"/>
    </row>
    <row r="23" spans="1:35" ht="50.25" x14ac:dyDescent="0.7">
      <c r="A23" s="99" t="s">
        <v>132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</row>
    <row r="24" spans="1:35" ht="50.25" x14ac:dyDescent="0.7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50.25" x14ac:dyDescent="0.7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50.25" x14ac:dyDescent="0.7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50.25" x14ac:dyDescent="0.7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5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5" ht="27.75" x14ac:dyDescent="0.4">
      <c r="A30" s="55" t="s">
        <v>142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5" ht="27.75" x14ac:dyDescent="0.4">
      <c r="A31" s="55" t="s">
        <v>143</v>
      </c>
    </row>
  </sheetData>
  <mergeCells count="33">
    <mergeCell ref="A3:AI3"/>
    <mergeCell ref="X1:AI1"/>
    <mergeCell ref="A4:AI4"/>
    <mergeCell ref="A23:AI23"/>
    <mergeCell ref="A11:B11"/>
    <mergeCell ref="A10:AI10"/>
    <mergeCell ref="T6:U7"/>
    <mergeCell ref="A5:A8"/>
    <mergeCell ref="B5:B8"/>
    <mergeCell ref="C5:C8"/>
    <mergeCell ref="D5:D7"/>
    <mergeCell ref="E5:E7"/>
    <mergeCell ref="F5:U5"/>
    <mergeCell ref="F6:K6"/>
    <mergeCell ref="L6:M7"/>
    <mergeCell ref="N6:O7"/>
    <mergeCell ref="P6:Q7"/>
    <mergeCell ref="R6:S7"/>
    <mergeCell ref="AA6:AA7"/>
    <mergeCell ref="V5:AF5"/>
    <mergeCell ref="AG5:AG8"/>
    <mergeCell ref="AH5:AH8"/>
    <mergeCell ref="AI5:AI8"/>
    <mergeCell ref="V6:V7"/>
    <mergeCell ref="W6:W7"/>
    <mergeCell ref="X6:X7"/>
    <mergeCell ref="Y6:Y7"/>
    <mergeCell ref="Z6:Z7"/>
    <mergeCell ref="AB6:AB7"/>
    <mergeCell ref="AC6:AC7"/>
    <mergeCell ref="AD6:AD7"/>
    <mergeCell ref="AE6:AE7"/>
    <mergeCell ref="AF6:AF7"/>
  </mergeCells>
  <pageMargins left="0.7" right="0.7" top="0.75" bottom="0.75" header="0.3" footer="0.3"/>
  <pageSetup paperSize="9" scale="2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="70" zoomScaleNormal="70" workbookViewId="0">
      <selection activeCell="J1" sqref="J1:P1"/>
    </sheetView>
  </sheetViews>
  <sheetFormatPr defaultRowHeight="15" x14ac:dyDescent="0.25"/>
  <cols>
    <col min="1" max="1" width="15.85546875" customWidth="1"/>
    <col min="2" max="2" width="38" customWidth="1"/>
    <col min="3" max="3" width="21.42578125" customWidth="1"/>
    <col min="4" max="4" width="14.85546875" customWidth="1"/>
    <col min="5" max="5" width="40.140625" customWidth="1"/>
    <col min="6" max="6" width="12.85546875" customWidth="1"/>
    <col min="7" max="7" width="13.85546875" customWidth="1"/>
    <col min="8" max="12" width="28.140625" customWidth="1"/>
    <col min="13" max="13" width="54" customWidth="1"/>
    <col min="14" max="14" width="32.85546875" customWidth="1"/>
    <col min="15" max="15" width="29.85546875" customWidth="1"/>
    <col min="16" max="16" width="25.5703125" customWidth="1"/>
  </cols>
  <sheetData>
    <row r="1" spans="1:16" ht="244.5" customHeight="1" x14ac:dyDescent="0.25">
      <c r="J1" s="172" t="s">
        <v>148</v>
      </c>
      <c r="K1" s="172"/>
      <c r="L1" s="172"/>
      <c r="M1" s="172"/>
      <c r="N1" s="172"/>
      <c r="O1" s="172"/>
      <c r="P1" s="172"/>
    </row>
    <row r="3" spans="1:16" ht="148.5" customHeight="1" x14ac:dyDescent="0.25">
      <c r="A3" s="173" t="s">
        <v>140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6" ht="27.75" x14ac:dyDescent="0.25">
      <c r="A4" s="163" t="s">
        <v>0</v>
      </c>
      <c r="B4" s="163" t="s">
        <v>77</v>
      </c>
      <c r="C4" s="163" t="s">
        <v>36</v>
      </c>
      <c r="D4" s="162"/>
      <c r="E4" s="161" t="s">
        <v>37</v>
      </c>
      <c r="F4" s="178" t="s">
        <v>38</v>
      </c>
      <c r="G4" s="178" t="s">
        <v>39</v>
      </c>
      <c r="H4" s="161" t="s">
        <v>40</v>
      </c>
      <c r="I4" s="163" t="s">
        <v>41</v>
      </c>
      <c r="J4" s="162"/>
      <c r="K4" s="164" t="s">
        <v>42</v>
      </c>
      <c r="L4" s="167" t="s">
        <v>44</v>
      </c>
      <c r="M4" s="164" t="s">
        <v>45</v>
      </c>
      <c r="N4" s="175" t="s">
        <v>2</v>
      </c>
      <c r="O4" s="185" t="s">
        <v>47</v>
      </c>
      <c r="P4" s="185" t="s">
        <v>48</v>
      </c>
    </row>
    <row r="5" spans="1:16" x14ac:dyDescent="0.25">
      <c r="A5" s="162"/>
      <c r="B5" s="162"/>
      <c r="C5" s="161" t="s">
        <v>49</v>
      </c>
      <c r="D5" s="178" t="s">
        <v>50</v>
      </c>
      <c r="E5" s="162"/>
      <c r="F5" s="179"/>
      <c r="G5" s="179"/>
      <c r="H5" s="162"/>
      <c r="I5" s="161" t="s">
        <v>51</v>
      </c>
      <c r="J5" s="178" t="s">
        <v>52</v>
      </c>
      <c r="K5" s="165"/>
      <c r="L5" s="168"/>
      <c r="M5" s="170"/>
      <c r="N5" s="176"/>
      <c r="O5" s="186"/>
      <c r="P5" s="186"/>
    </row>
    <row r="6" spans="1:16" ht="275.25" customHeight="1" x14ac:dyDescent="0.25">
      <c r="A6" s="162"/>
      <c r="B6" s="162"/>
      <c r="C6" s="162"/>
      <c r="D6" s="176"/>
      <c r="E6" s="162"/>
      <c r="F6" s="179"/>
      <c r="G6" s="179"/>
      <c r="H6" s="162"/>
      <c r="I6" s="162"/>
      <c r="J6" s="188"/>
      <c r="K6" s="166"/>
      <c r="L6" s="168"/>
      <c r="M6" s="170"/>
      <c r="N6" s="177"/>
      <c r="O6" s="186"/>
      <c r="P6" s="186"/>
    </row>
    <row r="7" spans="1:16" ht="27.75" x14ac:dyDescent="0.25">
      <c r="A7" s="184"/>
      <c r="B7" s="184"/>
      <c r="C7" s="184"/>
      <c r="D7" s="187"/>
      <c r="E7" s="162"/>
      <c r="F7" s="180"/>
      <c r="G7" s="180"/>
      <c r="H7" s="62" t="s">
        <v>32</v>
      </c>
      <c r="I7" s="62" t="s">
        <v>32</v>
      </c>
      <c r="J7" s="62" t="s">
        <v>32</v>
      </c>
      <c r="K7" s="62" t="s">
        <v>56</v>
      </c>
      <c r="L7" s="169"/>
      <c r="M7" s="171"/>
      <c r="N7" s="62" t="s">
        <v>30</v>
      </c>
      <c r="O7" s="62" t="s">
        <v>57</v>
      </c>
      <c r="P7" s="62" t="s">
        <v>57</v>
      </c>
    </row>
    <row r="8" spans="1:16" ht="27.75" x14ac:dyDescent="0.25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3">
        <v>5.5697674418604599</v>
      </c>
      <c r="G8" s="63">
        <v>7</v>
      </c>
      <c r="H8" s="63">
        <v>8</v>
      </c>
      <c r="I8" s="63">
        <v>9</v>
      </c>
      <c r="J8" s="63">
        <v>10</v>
      </c>
      <c r="K8" s="62">
        <v>11</v>
      </c>
      <c r="L8" s="63">
        <v>12</v>
      </c>
      <c r="M8" s="63">
        <v>13</v>
      </c>
      <c r="N8" s="63">
        <v>14</v>
      </c>
      <c r="O8" s="63">
        <v>15</v>
      </c>
      <c r="P8" s="63">
        <v>16</v>
      </c>
    </row>
    <row r="9" spans="1:16" ht="27.75" x14ac:dyDescent="0.25">
      <c r="A9" s="181" t="s">
        <v>78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3"/>
    </row>
    <row r="10" spans="1:16" ht="27.75" x14ac:dyDescent="0.4">
      <c r="A10" s="64" t="s">
        <v>81</v>
      </c>
      <c r="B10" s="65"/>
      <c r="C10" s="66" t="s">
        <v>87</v>
      </c>
      <c r="D10" s="66" t="s">
        <v>87</v>
      </c>
      <c r="E10" s="28" t="s">
        <v>87</v>
      </c>
      <c r="F10" s="66" t="s">
        <v>87</v>
      </c>
      <c r="G10" s="66" t="s">
        <v>87</v>
      </c>
      <c r="H10" s="26">
        <f>SUM(H11:H16)</f>
        <v>45795.1</v>
      </c>
      <c r="I10" s="26">
        <f>SUM(I11:I16)</f>
        <v>40691.799999999996</v>
      </c>
      <c r="J10" s="26">
        <f>SUM(J11:J16)</f>
        <v>37862.1</v>
      </c>
      <c r="K10" s="67">
        <f>SUM(K11:K16)</f>
        <v>2257</v>
      </c>
      <c r="L10" s="66" t="s">
        <v>79</v>
      </c>
      <c r="M10" s="66" t="s">
        <v>79</v>
      </c>
      <c r="N10" s="26">
        <f>SUM(N11:N16)</f>
        <v>1550578.68</v>
      </c>
      <c r="O10" s="26">
        <f>N10/H10</f>
        <v>33.859052169336891</v>
      </c>
      <c r="P10" s="26">
        <f>MAX(P11:P16)</f>
        <v>1251.9329161335352</v>
      </c>
    </row>
    <row r="11" spans="1:16" ht="55.5" x14ac:dyDescent="0.4">
      <c r="A11" s="68">
        <v>1</v>
      </c>
      <c r="B11" s="69" t="s">
        <v>82</v>
      </c>
      <c r="C11" s="70">
        <v>1978</v>
      </c>
      <c r="D11" s="70"/>
      <c r="E11" s="71" t="s">
        <v>90</v>
      </c>
      <c r="F11" s="70">
        <v>9</v>
      </c>
      <c r="G11" s="70">
        <v>4</v>
      </c>
      <c r="H11" s="72">
        <v>8707</v>
      </c>
      <c r="I11" s="72">
        <v>7693.6</v>
      </c>
      <c r="J11" s="72">
        <v>7347.1</v>
      </c>
      <c r="K11" s="73">
        <v>357</v>
      </c>
      <c r="L11" s="70" t="s">
        <v>89</v>
      </c>
      <c r="M11" s="74" t="s">
        <v>91</v>
      </c>
      <c r="N11" s="72">
        <v>382556.25999999995</v>
      </c>
      <c r="O11" s="72">
        <v>43.936632594464221</v>
      </c>
      <c r="P11" s="72">
        <v>1188.0852307338923</v>
      </c>
    </row>
    <row r="12" spans="1:16" ht="55.5" x14ac:dyDescent="0.4">
      <c r="A12" s="68">
        <v>2</v>
      </c>
      <c r="B12" s="69" t="s">
        <v>83</v>
      </c>
      <c r="C12" s="70">
        <v>1981</v>
      </c>
      <c r="D12" s="70"/>
      <c r="E12" s="71" t="s">
        <v>90</v>
      </c>
      <c r="F12" s="70">
        <v>9</v>
      </c>
      <c r="G12" s="70">
        <v>4</v>
      </c>
      <c r="H12" s="72">
        <v>8838.4</v>
      </c>
      <c r="I12" s="72">
        <v>7825</v>
      </c>
      <c r="J12" s="72">
        <v>7353.9</v>
      </c>
      <c r="K12" s="73">
        <v>387</v>
      </c>
      <c r="L12" s="70" t="s">
        <v>89</v>
      </c>
      <c r="M12" s="74" t="s">
        <v>91</v>
      </c>
      <c r="N12" s="72">
        <v>381284.05</v>
      </c>
      <c r="O12" s="72">
        <v>43.139487916364956</v>
      </c>
      <c r="P12" s="72">
        <v>1203.3120935916004</v>
      </c>
    </row>
    <row r="13" spans="1:16" ht="55.5" x14ac:dyDescent="0.4">
      <c r="A13" s="68">
        <v>3</v>
      </c>
      <c r="B13" s="69" t="s">
        <v>84</v>
      </c>
      <c r="C13" s="70">
        <v>1982</v>
      </c>
      <c r="D13" s="70"/>
      <c r="E13" s="71" t="s">
        <v>90</v>
      </c>
      <c r="F13" s="70">
        <v>9</v>
      </c>
      <c r="G13" s="70">
        <v>4</v>
      </c>
      <c r="H13" s="72">
        <v>8597</v>
      </c>
      <c r="I13" s="72">
        <v>7716.1</v>
      </c>
      <c r="J13" s="72">
        <v>7190.6</v>
      </c>
      <c r="K13" s="73">
        <v>399</v>
      </c>
      <c r="L13" s="70" t="s">
        <v>89</v>
      </c>
      <c r="M13" s="74" t="s">
        <v>91</v>
      </c>
      <c r="N13" s="72">
        <v>292385.17000000004</v>
      </c>
      <c r="O13" s="72">
        <v>34.010139583575672</v>
      </c>
      <c r="P13" s="72">
        <v>1251.9329161335352</v>
      </c>
    </row>
    <row r="14" spans="1:16" ht="55.5" x14ac:dyDescent="0.4">
      <c r="A14" s="68">
        <v>4</v>
      </c>
      <c r="B14" s="69" t="s">
        <v>85</v>
      </c>
      <c r="C14" s="70">
        <v>1983</v>
      </c>
      <c r="D14" s="70"/>
      <c r="E14" s="71" t="s">
        <v>90</v>
      </c>
      <c r="F14" s="70">
        <v>9</v>
      </c>
      <c r="G14" s="70">
        <v>4</v>
      </c>
      <c r="H14" s="72">
        <v>8601.7999999999993</v>
      </c>
      <c r="I14" s="72">
        <v>7730</v>
      </c>
      <c r="J14" s="72">
        <v>7318.9</v>
      </c>
      <c r="K14" s="73">
        <v>404</v>
      </c>
      <c r="L14" s="70" t="s">
        <v>89</v>
      </c>
      <c r="M14" s="74" t="s">
        <v>91</v>
      </c>
      <c r="N14" s="72">
        <v>292385.17000000004</v>
      </c>
      <c r="O14" s="72">
        <v>33.991161152316963</v>
      </c>
      <c r="P14" s="72">
        <v>1250.1976609546841</v>
      </c>
    </row>
    <row r="15" spans="1:16" ht="55.5" x14ac:dyDescent="0.4">
      <c r="A15" s="68">
        <v>5</v>
      </c>
      <c r="B15" s="69" t="s">
        <v>86</v>
      </c>
      <c r="C15" s="70">
        <v>1987</v>
      </c>
      <c r="D15" s="70"/>
      <c r="E15" s="71" t="s">
        <v>88</v>
      </c>
      <c r="F15" s="70">
        <v>12</v>
      </c>
      <c r="G15" s="70">
        <v>1</v>
      </c>
      <c r="H15" s="72">
        <v>4535.8</v>
      </c>
      <c r="I15" s="72">
        <v>3907.5</v>
      </c>
      <c r="J15" s="72">
        <v>3078</v>
      </c>
      <c r="K15" s="73">
        <v>448</v>
      </c>
      <c r="L15" s="70" t="s">
        <v>89</v>
      </c>
      <c r="M15" s="74" t="s">
        <v>91</v>
      </c>
      <c r="N15" s="72">
        <v>193920.28</v>
      </c>
      <c r="O15" s="72">
        <v>42.753269544512541</v>
      </c>
      <c r="P15" s="72">
        <v>1015.5965571674238</v>
      </c>
    </row>
    <row r="16" spans="1:16" ht="55.5" x14ac:dyDescent="0.4">
      <c r="A16" s="68">
        <v>6</v>
      </c>
      <c r="B16" s="69" t="s">
        <v>115</v>
      </c>
      <c r="C16" s="70">
        <v>1984</v>
      </c>
      <c r="D16" s="70"/>
      <c r="E16" s="71" t="s">
        <v>90</v>
      </c>
      <c r="F16" s="70">
        <v>9</v>
      </c>
      <c r="G16" s="70">
        <v>3</v>
      </c>
      <c r="H16" s="72">
        <v>6515.1</v>
      </c>
      <c r="I16" s="72">
        <v>5819.6</v>
      </c>
      <c r="J16" s="72">
        <v>5573.6</v>
      </c>
      <c r="K16" s="73">
        <v>262</v>
      </c>
      <c r="L16" s="70" t="s">
        <v>89</v>
      </c>
      <c r="M16" s="74" t="s">
        <v>91</v>
      </c>
      <c r="N16" s="72">
        <v>8047.75</v>
      </c>
      <c r="O16" s="72">
        <v>1.2352458135715492</v>
      </c>
      <c r="P16" s="72">
        <v>1068.9334377062517</v>
      </c>
    </row>
    <row r="20" spans="1:1" ht="23.25" x14ac:dyDescent="0.35">
      <c r="A20" s="76" t="s">
        <v>142</v>
      </c>
    </row>
    <row r="21" spans="1:1" ht="23.25" x14ac:dyDescent="0.35">
      <c r="A21" s="76" t="s">
        <v>143</v>
      </c>
    </row>
  </sheetData>
  <mergeCells count="21">
    <mergeCell ref="J1:P1"/>
    <mergeCell ref="A3:P3"/>
    <mergeCell ref="N4:N6"/>
    <mergeCell ref="G4:G7"/>
    <mergeCell ref="A9:P9"/>
    <mergeCell ref="A4:A7"/>
    <mergeCell ref="B4:B7"/>
    <mergeCell ref="C4:D4"/>
    <mergeCell ref="E4:E7"/>
    <mergeCell ref="F4:F7"/>
    <mergeCell ref="O4:O6"/>
    <mergeCell ref="P4:P6"/>
    <mergeCell ref="C5:C7"/>
    <mergeCell ref="D5:D7"/>
    <mergeCell ref="I5:I6"/>
    <mergeCell ref="J5:J6"/>
    <mergeCell ref="H4:H6"/>
    <mergeCell ref="I4:J4"/>
    <mergeCell ref="K4:K6"/>
    <mergeCell ref="L4:L7"/>
    <mergeCell ref="M4:M7"/>
  </mergeCells>
  <pageMargins left="0.7" right="0.7" top="0.75" bottom="0.75" header="0.3" footer="0.3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p_1557_1</vt:lpstr>
      <vt:lpstr>p_1557_2</vt:lpstr>
      <vt:lpstr>p_1557_3</vt:lpstr>
      <vt:lpstr>p_1557_4</vt:lpstr>
      <vt:lpstr>p_1557_5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Бутылина</dc:creator>
  <cp:lastModifiedBy>gkmh98</cp:lastModifiedBy>
  <cp:lastPrinted>2021-12-08T05:31:01Z</cp:lastPrinted>
  <dcterms:created xsi:type="dcterms:W3CDTF">2020-07-31T07:59:09Z</dcterms:created>
  <dcterms:modified xsi:type="dcterms:W3CDTF">2021-12-08T12:26:56Z</dcterms:modified>
</cp:coreProperties>
</file>